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IT\Soesterbergstraat\Maatw\MSavas\diverse formulieren en info\"/>
    </mc:Choice>
  </mc:AlternateContent>
  <bookViews>
    <workbookView xWindow="0" yWindow="0" windowWidth="16380" windowHeight="8190" tabRatio="739"/>
  </bookViews>
  <sheets>
    <sheet name="Maandoverzicht" sheetId="1" r:id="rId1"/>
    <sheet name="Nibud_Normen_2017" sheetId="3" r:id="rId2"/>
    <sheet name="BVV_Berekening" sheetId="4" r:id="rId3"/>
    <sheet name="BVV_Normbedragen_2017" sheetId="6" r:id="rId4"/>
  </sheets>
  <calcPr calcId="162913" concurrentCalc="0"/>
</workbook>
</file>

<file path=xl/calcChain.xml><?xml version="1.0" encoding="utf-8"?>
<calcChain xmlns="http://schemas.openxmlformats.org/spreadsheetml/2006/main">
  <c r="F5" i="4" l="1"/>
  <c r="E10" i="4"/>
  <c r="F10" i="4"/>
  <c r="E15" i="4"/>
  <c r="E16" i="4"/>
  <c r="F19" i="4"/>
  <c r="F21" i="4"/>
  <c r="F25" i="4"/>
  <c r="F28" i="4"/>
  <c r="E31" i="4"/>
  <c r="E32" i="4"/>
  <c r="E33" i="4"/>
  <c r="F47" i="4"/>
  <c r="F50" i="4"/>
  <c r="H54" i="1"/>
  <c r="H68" i="1"/>
  <c r="B22" i="1"/>
  <c r="J54" i="1"/>
  <c r="J68" i="1"/>
  <c r="J70" i="1"/>
  <c r="B30" i="1"/>
  <c r="F30" i="1"/>
  <c r="F33" i="1"/>
  <c r="F34" i="1"/>
  <c r="H70" i="1"/>
  <c r="F31" i="1"/>
</calcChain>
</file>

<file path=xl/sharedStrings.xml><?xml version="1.0" encoding="utf-8"?>
<sst xmlns="http://schemas.openxmlformats.org/spreadsheetml/2006/main" count="206" uniqueCount="174">
  <si>
    <t>Personalia:</t>
  </si>
  <si>
    <t>Adres</t>
  </si>
  <si>
    <t>Postcode / Woonplaats</t>
  </si>
  <si>
    <t>Telefoonnummer</t>
  </si>
  <si>
    <t>E-mailadres</t>
  </si>
  <si>
    <t>Geb. datum</t>
  </si>
  <si>
    <t>IBAN</t>
  </si>
  <si>
    <t>Ziektekostenverzekeraar</t>
  </si>
  <si>
    <t>Klantnummer</t>
  </si>
  <si>
    <t>Digi-D Actief</t>
  </si>
  <si>
    <t>SMS-code</t>
  </si>
  <si>
    <t>INKOMSTEN</t>
  </si>
  <si>
    <t>VASTE LASTEN</t>
  </si>
  <si>
    <t>Werkgever / Uitkering / DUO</t>
  </si>
  <si>
    <t>Inkomen</t>
  </si>
  <si>
    <t>Zorgtoeslag</t>
  </si>
  <si>
    <t>Huurtoeslag</t>
  </si>
  <si>
    <t>Zorgpremie</t>
  </si>
  <si>
    <t>Totaal inkomsten</t>
  </si>
  <si>
    <t>Mobiel</t>
  </si>
  <si>
    <t>BESLAG &amp; AFLOSSING</t>
  </si>
  <si>
    <t>Beslag zorgtoeslag</t>
  </si>
  <si>
    <t>Beslag inkomsten</t>
  </si>
  <si>
    <t>Aflossing alleenstaande</t>
  </si>
  <si>
    <t>Aflossing</t>
  </si>
  <si>
    <t>Totaal vaste lasten</t>
  </si>
  <si>
    <t>Totaal beslag + aflossing</t>
  </si>
  <si>
    <t>Schuldeiser</t>
  </si>
  <si>
    <t>Datum</t>
  </si>
  <si>
    <t>Tel. nummer</t>
  </si>
  <si>
    <t>Dossiernummer</t>
  </si>
  <si>
    <t>Bedrag</t>
  </si>
  <si>
    <t>Opmerkingen</t>
  </si>
  <si>
    <t xml:space="preserve">Incassobureau/deurwaarder </t>
  </si>
  <si>
    <t>Brandstof</t>
  </si>
  <si>
    <t>Boodschappen</t>
  </si>
  <si>
    <t>Aflossingscapaciteit per maand</t>
  </si>
  <si>
    <t>Reiskostenvergoeding</t>
  </si>
  <si>
    <t>Huur + GLW</t>
  </si>
  <si>
    <t>Belastingen (gemeente &amp; provincie)</t>
  </si>
  <si>
    <t>Sporten</t>
  </si>
  <si>
    <t>TV &amp; Internet</t>
  </si>
  <si>
    <t>Reserveren Eigen Risico</t>
  </si>
  <si>
    <t>Roken</t>
  </si>
  <si>
    <t>WA / Inboedel premie</t>
  </si>
  <si>
    <t>Aflossing (zie schema)</t>
  </si>
  <si>
    <t>&lt;&lt;soort&gt;&gt;</t>
  </si>
  <si>
    <t>Aflossingsduur in jaren</t>
  </si>
  <si>
    <t xml:space="preserve">Uitgaan / Stappen </t>
  </si>
  <si>
    <t>Inkomsten - Vaste lasten</t>
  </si>
  <si>
    <t>Schulden zonder regeling:</t>
  </si>
  <si>
    <t>Schulden met regeling:</t>
  </si>
  <si>
    <t>Totaal 'Zonder Regeling'</t>
  </si>
  <si>
    <t>Totaal 'Met Regeling'</t>
  </si>
  <si>
    <t>Totaalbedrag Schulden</t>
  </si>
  <si>
    <t>(met en zonder regeling)</t>
  </si>
  <si>
    <t>Ja / Nee</t>
  </si>
  <si>
    <t>Naam</t>
  </si>
  <si>
    <t>Financieel Dossier</t>
  </si>
  <si>
    <t>Berekening 'Vrij te laten bedrag' (Vtlb)</t>
  </si>
  <si>
    <t>Belangrijke informatie</t>
  </si>
  <si>
    <t>Beslagvrije Voet</t>
  </si>
  <si>
    <t>Norminkomen</t>
  </si>
  <si>
    <t>90% van de betreffende norm</t>
  </si>
  <si>
    <t xml:space="preserve">90% --&gt; </t>
  </si>
  <si>
    <t>Let op leeftijd, status en wel/geen kinderen</t>
  </si>
  <si>
    <t>Correctie Zorgpremie</t>
  </si>
  <si>
    <t>Maandelijkse zorgpremie</t>
  </si>
  <si>
    <t>af</t>
  </si>
  <si>
    <t>Zorgpremie vermindert de correctie</t>
  </si>
  <si>
    <t>Normpremie</t>
  </si>
  <si>
    <t>Zie overzicht 'Normpremie ziektekosten'</t>
  </si>
  <si>
    <t>Verhoging ZK</t>
  </si>
  <si>
    <t>bij</t>
  </si>
  <si>
    <t>Correctiebedrag Ziektekosten</t>
  </si>
  <si>
    <t>Correctie Woonlasten</t>
  </si>
  <si>
    <t>Kale Huur</t>
  </si>
  <si>
    <r>
      <t xml:space="preserve">Servicekosten (max </t>
    </r>
    <r>
      <rPr>
        <sz val="12"/>
        <color theme="1"/>
        <rFont val="Calibri"/>
        <family val="2"/>
      </rPr>
      <t>€ 48,-)</t>
    </r>
  </si>
  <si>
    <r>
      <t xml:space="preserve">Maximaal </t>
    </r>
    <r>
      <rPr>
        <b/>
        <sz val="11"/>
        <color rgb="FFFF0000"/>
        <rFont val="Calibri"/>
        <family val="2"/>
      </rPr>
      <t>€ 48,- toegestaan</t>
    </r>
  </si>
  <si>
    <t>Bruto Hypotheeklasten</t>
  </si>
  <si>
    <t>Opstalverzekering (percentage WOZ)</t>
  </si>
  <si>
    <t>WOZ-waarde invullen, percentage is 0,057%</t>
  </si>
  <si>
    <t>VVE-kosten (percentage WOZ)</t>
  </si>
  <si>
    <t>Zelfde als 'correctie opstalverzekering'</t>
  </si>
  <si>
    <t>Drempelnorm</t>
  </si>
  <si>
    <r>
      <t xml:space="preserve">Drempelnorm van </t>
    </r>
    <r>
      <rPr>
        <b/>
        <sz val="11"/>
        <color rgb="FFFF0000"/>
        <rFont val="Calibri"/>
        <family val="2"/>
      </rPr>
      <t>€ 206,48 van toepassing</t>
    </r>
  </si>
  <si>
    <t xml:space="preserve">Huurtoeslag vermindert de correctie </t>
  </si>
  <si>
    <t>Correctiebedrag mits niet hoger dan 'Maximum'</t>
  </si>
  <si>
    <t>Maximum</t>
  </si>
  <si>
    <t>zie tabel</t>
  </si>
  <si>
    <t>Vul toegestane 'Maximum' in uit 'Normbedragen'</t>
  </si>
  <si>
    <t>Uiteindelijke Correctie Woonlasten</t>
  </si>
  <si>
    <t>Correctiebedrag Woonlasten</t>
  </si>
  <si>
    <t>Correctie KGB</t>
  </si>
  <si>
    <t>Maximale aanspraak</t>
  </si>
  <si>
    <t xml:space="preserve">Bedrag waar maximaal recht op is </t>
  </si>
  <si>
    <t>Ontvangen Kindgebonden Budget</t>
  </si>
  <si>
    <t>Bedrag wat daadwerkelijk ontvangen wordt</t>
  </si>
  <si>
    <t>Uiteindelijke Correctie KGB</t>
  </si>
  <si>
    <t>Correctiebedrag Kindgebonden Budget</t>
  </si>
  <si>
    <t>Totaal</t>
  </si>
  <si>
    <t>Beslagvrije Voet zonder 'Nominale correcties'</t>
  </si>
  <si>
    <t>Niet-wettelijke  correcties</t>
  </si>
  <si>
    <t>Reserveringstoeslag</t>
  </si>
  <si>
    <t>5% Participatietoeslag</t>
  </si>
  <si>
    <t>5% norm</t>
  </si>
  <si>
    <t>Is 5% van Norminkomen</t>
  </si>
  <si>
    <t>Nominale correcties</t>
  </si>
  <si>
    <t>Arbeidstoeslag</t>
  </si>
  <si>
    <t>Is 5% van Norminkomen, alleen bij 'werkenden'</t>
  </si>
  <si>
    <t>Correctie ER ZK</t>
  </si>
  <si>
    <t>bijdrage Eigen Risico zorgverzekering</t>
  </si>
  <si>
    <t>€ 385,- p.p.p.j.</t>
  </si>
  <si>
    <t>Norminale correctie jaarlijks 'Eigen Risico Zorg'</t>
  </si>
  <si>
    <t>Overige Nominale correcties</t>
  </si>
  <si>
    <t>Correctie GWS</t>
  </si>
  <si>
    <t>correctie waterschapsbelasting</t>
  </si>
  <si>
    <t>via RC</t>
  </si>
  <si>
    <t xml:space="preserve">Rechter-Commissaris bepaalt toelating hiervan </t>
  </si>
  <si>
    <t>ZK voorzieningen</t>
  </si>
  <si>
    <t>noodzakelijke voorziening ZK</t>
  </si>
  <si>
    <t>Eigen bijdrage WMO</t>
  </si>
  <si>
    <t>correctie WMO-zorg</t>
  </si>
  <si>
    <t>Correctie Autokosten</t>
  </si>
  <si>
    <t>forfait '10.000 km per jaar'</t>
  </si>
  <si>
    <t>€ 268,65 p.m.</t>
  </si>
  <si>
    <t xml:space="preserve">Bij noodzaak auto en max 10.000 km per jaar </t>
  </si>
  <si>
    <t>forfait 'meer dan 10.000 km per jaar'</t>
  </si>
  <si>
    <r>
      <t>Vul aantal km boven de 10.000 in (</t>
    </r>
    <r>
      <rPr>
        <b/>
        <sz val="11"/>
        <color rgb="FFFF0000"/>
        <rFont val="Calibri"/>
        <family val="2"/>
      </rPr>
      <t>€ 0,19 p.km)</t>
    </r>
  </si>
  <si>
    <t>Uitkering WTOS</t>
  </si>
  <si>
    <t>ouderbijdrage studiekosten kinderen</t>
  </si>
  <si>
    <t>Wettelijke tegemoetkoming vallen niet in boedel</t>
  </si>
  <si>
    <t>Kosten Kinderopvang</t>
  </si>
  <si>
    <t>opvang i.v.m. werving inkomsten</t>
  </si>
  <si>
    <t>Netto kosten kinderopvang bij werk gecorrigeerd</t>
  </si>
  <si>
    <t>Kinderalimentatie</t>
  </si>
  <si>
    <t>voorkomt 'onbetaalde alimentatie'</t>
  </si>
  <si>
    <t>Garantie nakoming alimentatieplicht bij WSNP</t>
  </si>
  <si>
    <t>Correctie BB</t>
  </si>
  <si>
    <t>kosten budgetbeheer en bewind</t>
  </si>
  <si>
    <t>Bij noodzaak goed verloop WSNP-regeling</t>
  </si>
  <si>
    <t>Bijzondere Bijstand</t>
  </si>
  <si>
    <t>incidentele bijzondere bijstand</t>
  </si>
  <si>
    <t>inclusief niet-wettelijke correcties</t>
  </si>
  <si>
    <t>Beslagvrije Voet met 'Nominale correcties'</t>
  </si>
  <si>
    <t>21 jaar en ouder tot pensioengerechtigde leeftijd</t>
  </si>
  <si>
    <t>Normbedragen</t>
  </si>
  <si>
    <t>Gehuwd/samenwonenden (beide 21+ en jonger dan pgl)</t>
  </si>
  <si>
    <t>Alleenstaande of alleenstaande ouder</t>
  </si>
  <si>
    <t>Jonger dan 21 jaar</t>
  </si>
  <si>
    <t>Gehuwd/samenwonend,beide &lt;21  zonder kinderen</t>
  </si>
  <si>
    <t>Gehuwd/samenwonend, beide &lt; 21 met kinderen</t>
  </si>
  <si>
    <t>Gehuwd/samenwonend een &lt;21 jaar, zonder kinderen</t>
  </si>
  <si>
    <t>Gehuwd/samenwonend een &lt;21 jaar, met kinderen</t>
  </si>
  <si>
    <t>Maximale verhoging woonkosten</t>
  </si>
  <si>
    <t>Jonger dan 23 jaar*</t>
  </si>
  <si>
    <t>Eenpersoonshuishouden, 23 jaar en ouder</t>
  </si>
  <si>
    <t>Tweepersoonshuishouden, 23 jaar en ouder</t>
  </si>
  <si>
    <t>Tweepersoonshuishouden, 23 jaar en ouder (aangepaste woning)</t>
  </si>
  <si>
    <t>Drie- of meerpersoonshuisdhouden 23 jaar en ouder</t>
  </si>
  <si>
    <t>Drie- of meerpersoonshuisdhouden 23 jaar en ouder (aangepaste woning</t>
  </si>
  <si>
    <t>Let op: In de volgende situaries gelden jongeren als 23 jr en oudere</t>
  </si>
  <si>
    <t>1. jongere heeft kind die tot het huishouden behoort.</t>
  </si>
  <si>
    <t>2. jongere heeft een handicap.</t>
  </si>
  <si>
    <t>Normpremie ziektekosten</t>
  </si>
  <si>
    <t>Normpremie alleenstaande (ouder)</t>
  </si>
  <si>
    <t>Normpremie gehuwd/samenwoonende</t>
  </si>
  <si>
    <t>Bestuursrechtelijke normpremie</t>
  </si>
  <si>
    <t>Drempelnorm Woonlasten</t>
  </si>
  <si>
    <t>Drempelnorm 2016</t>
  </si>
  <si>
    <t>Kindgebondenbudget</t>
  </si>
  <si>
    <t>Kinderopvang</t>
  </si>
  <si>
    <t>Auto</t>
  </si>
  <si>
    <t>per 1 juli 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</si>
</sst>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;@"/>
    <numFmt numFmtId="165" formatCode="d/mmm/yyyy;@"/>
    <numFmt numFmtId="166" formatCode="d/mmm/yy;@"/>
    <numFmt numFmtId="167" formatCode="&quot;€ &quot;#,##0.00_-"/>
    <numFmt numFmtId="168" formatCode="_-&quot;€ &quot;* #,##0.00_-;_-&quot;€ &quot;* #,##0.00\-;_-&quot;€ &quot;* \-??_-;_-@_-"/>
    <numFmt numFmtId="169" formatCode="_ &quot;€ &quot;* #,##0.00_ ;_ &quot;€ &quot;* \-#,##0.00_ ;_ &quot;€ &quot;* \-??_ ;_ @_ "/>
    <numFmt numFmtId="170" formatCode="_ [$€-413]\ * #,##0.00_ ;_ [$€-413]\ * \-#,##0.00_ ;_ [$€-413]\ * \-??_ ;_ @_ "/>
    <numFmt numFmtId="171" formatCode="0.0"/>
    <numFmt numFmtId="172" formatCode="_-&quot;€&quot;\ * #,##0.00_-;_-&quot;€&quot;\ * #,##0.00\-;_-&quot;€&quot;\ * &quot;-&quot;??_-;_-@_-"/>
  </numFmts>
  <fonts count="3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b/>
      <sz val="10"/>
      <color theme="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b/>
      <sz val="10"/>
      <color theme="1"/>
      <name val="Arial"/>
      <family val="2"/>
      <charset val="1"/>
    </font>
    <font>
      <b/>
      <i/>
      <sz val="10"/>
      <name val="Arial"/>
      <family val="2"/>
    </font>
    <font>
      <sz val="10"/>
      <color theme="0" tint="-0.34998626667073579"/>
      <name val="Arial"/>
      <family val="2"/>
      <charset val="1"/>
    </font>
    <font>
      <b/>
      <sz val="10"/>
      <color theme="0" tint="-0.34998626667073579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rgb="FF008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CCCCFF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rgb="FFCCCCFF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Font="1" applyProtection="1"/>
    <xf numFmtId="0" fontId="4" fillId="0" borderId="0" xfId="0" applyFont="1" applyAlignment="1" applyProtection="1">
      <alignment horizontal="left"/>
    </xf>
    <xf numFmtId="166" fontId="0" fillId="0" borderId="0" xfId="0" applyNumberFormat="1" applyFont="1" applyProtection="1"/>
    <xf numFmtId="0" fontId="0" fillId="0" borderId="0" xfId="0" applyFont="1" applyAlignment="1" applyProtection="1">
      <alignment horizontal="left"/>
    </xf>
    <xf numFmtId="0" fontId="4" fillId="0" borderId="0" xfId="0" applyFont="1" applyProtection="1"/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167" fontId="0" fillId="0" borderId="0" xfId="0" applyNumberFormat="1" applyFont="1" applyAlignment="1" applyProtection="1">
      <alignment horizontal="left"/>
    </xf>
    <xf numFmtId="164" fontId="0" fillId="0" borderId="0" xfId="0" applyNumberFormat="1" applyFont="1" applyAlignment="1" applyProtection="1">
      <alignment horizontal="left"/>
      <protection locked="0"/>
    </xf>
    <xf numFmtId="2" fontId="0" fillId="2" borderId="0" xfId="0" applyNumberFormat="1" applyFont="1" applyFill="1" applyAlignment="1" applyProtection="1">
      <alignment horizontal="left"/>
      <protection locked="0"/>
    </xf>
    <xf numFmtId="168" fontId="0" fillId="2" borderId="0" xfId="0" applyNumberFormat="1" applyFont="1" applyFill="1" applyAlignment="1" applyProtection="1">
      <alignment horizontal="left" vertical="center"/>
      <protection locked="0"/>
    </xf>
    <xf numFmtId="168" fontId="0" fillId="2" borderId="0" xfId="0" applyNumberFormat="1" applyFont="1" applyFill="1" applyAlignment="1" applyProtection="1">
      <alignment horizontal="left"/>
      <protection locked="0"/>
    </xf>
    <xf numFmtId="0" fontId="0" fillId="0" borderId="0" xfId="0" applyFont="1" applyBorder="1" applyAlignment="1" applyProtection="1"/>
    <xf numFmtId="0" fontId="4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0" fillId="0" borderId="3" xfId="0" applyFont="1" applyBorder="1" applyAlignment="1" applyProtection="1">
      <alignment horizontal="left" vertical="top"/>
      <protection locked="0"/>
    </xf>
    <xf numFmtId="165" fontId="0" fillId="0" borderId="3" xfId="0" applyNumberFormat="1" applyFont="1" applyBorder="1" applyAlignment="1" applyProtection="1">
      <alignment horizontal="left" vertical="top"/>
      <protection locked="0"/>
    </xf>
    <xf numFmtId="168" fontId="0" fillId="2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168" fontId="0" fillId="2" borderId="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/>
    <xf numFmtId="44" fontId="0" fillId="2" borderId="0" xfId="0" applyNumberFormat="1" applyFont="1" applyFill="1" applyAlignment="1" applyProtection="1">
      <alignment horizontal="left"/>
      <protection locked="0"/>
    </xf>
    <xf numFmtId="43" fontId="0" fillId="0" borderId="0" xfId="0" applyNumberFormat="1"/>
    <xf numFmtId="168" fontId="0" fillId="0" borderId="0" xfId="0" applyNumberFormat="1"/>
    <xf numFmtId="0" fontId="0" fillId="0" borderId="0" xfId="0" applyFont="1" applyFill="1" applyAlignment="1" applyProtection="1">
      <alignment horizontal="left"/>
      <protection locked="0"/>
    </xf>
    <xf numFmtId="49" fontId="0" fillId="2" borderId="0" xfId="0" applyNumberFormat="1" applyFont="1" applyFill="1" applyAlignment="1" applyProtection="1">
      <alignment horizontal="left"/>
      <protection locked="0"/>
    </xf>
    <xf numFmtId="0" fontId="4" fillId="0" borderId="0" xfId="0" applyFont="1" applyBorder="1" applyAlignment="1" applyProtection="1"/>
    <xf numFmtId="169" fontId="4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4" fillId="5" borderId="5" xfId="0" applyFont="1" applyFill="1" applyBorder="1" applyProtection="1"/>
    <xf numFmtId="168" fontId="4" fillId="5" borderId="6" xfId="0" applyNumberFormat="1" applyFont="1" applyFill="1" applyBorder="1" applyAlignment="1" applyProtection="1">
      <alignment horizontal="left"/>
    </xf>
    <xf numFmtId="0" fontId="4" fillId="6" borderId="5" xfId="0" applyFont="1" applyFill="1" applyBorder="1" applyProtection="1"/>
    <xf numFmtId="168" fontId="4" fillId="6" borderId="6" xfId="0" applyNumberFormat="1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/>
    <xf numFmtId="0" fontId="6" fillId="3" borderId="1" xfId="0" applyFont="1" applyFill="1" applyBorder="1" applyAlignment="1" applyProtection="1">
      <alignment horizontal="right"/>
    </xf>
    <xf numFmtId="168" fontId="6" fillId="3" borderId="1" xfId="0" applyNumberFormat="1" applyFont="1" applyFill="1" applyBorder="1" applyAlignment="1" applyProtection="1">
      <alignment horizontal="left"/>
    </xf>
    <xf numFmtId="168" fontId="6" fillId="3" borderId="6" xfId="0" applyNumberFormat="1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/>
    <xf numFmtId="168" fontId="0" fillId="3" borderId="0" xfId="0" applyNumberFormat="1" applyFont="1" applyFill="1" applyAlignment="1" applyProtection="1">
      <alignment horizontal="left"/>
      <protection locked="0"/>
    </xf>
    <xf numFmtId="169" fontId="8" fillId="4" borderId="0" xfId="0" applyNumberFormat="1" applyFont="1" applyFill="1" applyBorder="1" applyAlignment="1" applyProtection="1">
      <alignment horizontal="left"/>
    </xf>
    <xf numFmtId="170" fontId="9" fillId="8" borderId="6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Alignment="1" applyProtection="1">
      <alignment horizontal="center"/>
      <protection locked="0"/>
    </xf>
    <xf numFmtId="171" fontId="9" fillId="8" borderId="0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171" fontId="9" fillId="0" borderId="0" xfId="0" applyNumberFormat="1" applyFont="1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left" vertical="top"/>
      <protection locked="0"/>
    </xf>
    <xf numFmtId="165" fontId="0" fillId="3" borderId="2" xfId="0" applyNumberFormat="1" applyFont="1" applyFill="1" applyBorder="1" applyAlignment="1" applyProtection="1">
      <alignment horizontal="left" vertical="top"/>
      <protection locked="0"/>
    </xf>
    <xf numFmtId="0" fontId="0" fillId="3" borderId="2" xfId="0" applyFont="1" applyFill="1" applyBorder="1" applyAlignment="1" applyProtection="1">
      <alignment horizontal="left" vertical="top" wrapText="1"/>
      <protection locked="0"/>
    </xf>
    <xf numFmtId="0" fontId="11" fillId="3" borderId="2" xfId="0" applyFont="1" applyFill="1" applyBorder="1" applyAlignment="1" applyProtection="1">
      <alignment horizontal="left" vertical="top"/>
      <protection locked="0"/>
    </xf>
    <xf numFmtId="165" fontId="11" fillId="3" borderId="2" xfId="0" applyNumberFormat="1" applyFont="1" applyFill="1" applyBorder="1" applyAlignment="1" applyProtection="1">
      <alignment horizontal="left" vertical="top"/>
      <protection locked="0"/>
    </xf>
    <xf numFmtId="168" fontId="11" fillId="10" borderId="2" xfId="0" applyNumberFormat="1" applyFont="1" applyFill="1" applyBorder="1" applyAlignment="1" applyProtection="1">
      <alignment horizontal="left" vertical="top"/>
      <protection locked="0"/>
    </xf>
    <xf numFmtId="0" fontId="11" fillId="3" borderId="2" xfId="0" applyFont="1" applyFill="1" applyBorder="1" applyAlignment="1" applyProtection="1">
      <alignment horizontal="left" vertical="top" wrapText="1"/>
      <protection locked="0"/>
    </xf>
    <xf numFmtId="168" fontId="11" fillId="10" borderId="2" xfId="0" applyNumberFormat="1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165" fontId="0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165" fontId="11" fillId="0" borderId="0" xfId="0" applyNumberFormat="1" applyFont="1" applyFill="1" applyBorder="1" applyAlignment="1" applyProtection="1">
      <alignment horizontal="left" vertical="top"/>
      <protection locked="0"/>
    </xf>
    <xf numFmtId="168" fontId="11" fillId="0" borderId="0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168" fontId="1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Font="1" applyFill="1" applyProtection="1"/>
    <xf numFmtId="168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168" fontId="0" fillId="0" borderId="0" xfId="0" applyNumberFormat="1" applyFont="1" applyFill="1" applyBorder="1" applyAlignment="1" applyProtection="1">
      <alignment horizontal="left" vertical="center"/>
      <protection locked="0"/>
    </xf>
    <xf numFmtId="168" fontId="14" fillId="2" borderId="3" xfId="0" applyNumberFormat="1" applyFont="1" applyFill="1" applyBorder="1" applyAlignment="1" applyProtection="1">
      <alignment horizontal="left" vertical="center"/>
      <protection locked="0"/>
    </xf>
    <xf numFmtId="168" fontId="15" fillId="10" borderId="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6" fillId="3" borderId="5" xfId="0" applyFont="1" applyFill="1" applyBorder="1" applyAlignment="1" applyProtection="1">
      <alignment horizontal="center"/>
    </xf>
    <xf numFmtId="0" fontId="12" fillId="6" borderId="2" xfId="0" applyFont="1" applyFill="1" applyBorder="1" applyAlignment="1" applyProtection="1">
      <alignment horizontal="center"/>
    </xf>
    <xf numFmtId="0" fontId="9" fillId="9" borderId="2" xfId="0" applyFont="1" applyFill="1" applyBorder="1" applyAlignment="1" applyProtection="1">
      <alignment horizontal="center"/>
    </xf>
    <xf numFmtId="2" fontId="0" fillId="2" borderId="0" xfId="0" applyNumberFormat="1" applyFont="1" applyFill="1" applyAlignment="1" applyProtection="1">
      <alignment horizontal="center"/>
      <protection locked="0"/>
    </xf>
    <xf numFmtId="14" fontId="0" fillId="2" borderId="0" xfId="0" applyNumberFormat="1" applyFont="1" applyFill="1" applyAlignment="1" applyProtection="1">
      <alignment horizontal="left"/>
      <protection locked="0"/>
    </xf>
    <xf numFmtId="0" fontId="9" fillId="11" borderId="2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3" fillId="0" borderId="0" xfId="2"/>
    <xf numFmtId="0" fontId="2" fillId="12" borderId="0" xfId="3" applyFill="1"/>
    <xf numFmtId="0" fontId="18" fillId="12" borderId="9" xfId="3" applyFont="1" applyFill="1" applyBorder="1" applyAlignment="1">
      <alignment horizontal="center"/>
    </xf>
    <xf numFmtId="0" fontId="2" fillId="0" borderId="0" xfId="3"/>
    <xf numFmtId="0" fontId="2" fillId="14" borderId="0" xfId="3" applyFill="1"/>
    <xf numFmtId="0" fontId="19" fillId="0" borderId="0" xfId="3" applyFont="1"/>
    <xf numFmtId="0" fontId="20" fillId="12" borderId="0" xfId="3" applyFont="1" applyFill="1"/>
    <xf numFmtId="0" fontId="21" fillId="14" borderId="0" xfId="3" applyFont="1" applyFill="1"/>
    <xf numFmtId="44" fontId="0" fillId="15" borderId="0" xfId="4" applyFont="1" applyFill="1"/>
    <xf numFmtId="9" fontId="2" fillId="14" borderId="0" xfId="3" applyNumberFormat="1" applyFill="1" applyAlignment="1">
      <alignment horizontal="center"/>
    </xf>
    <xf numFmtId="44" fontId="0" fillId="14" borderId="0" xfId="4" applyFont="1" applyFill="1"/>
    <xf numFmtId="44" fontId="22" fillId="15" borderId="0" xfId="4" applyNumberFormat="1" applyFont="1" applyFill="1"/>
    <xf numFmtId="44" fontId="22" fillId="15" borderId="10" xfId="4" applyNumberFormat="1" applyFont="1" applyFill="1" applyBorder="1"/>
    <xf numFmtId="0" fontId="23" fillId="14" borderId="0" xfId="3" applyFont="1" applyFill="1"/>
    <xf numFmtId="0" fontId="2" fillId="14" borderId="0" xfId="3" applyFont="1" applyFill="1" applyAlignment="1">
      <alignment horizontal="left"/>
    </xf>
    <xf numFmtId="44" fontId="2" fillId="14" borderId="0" xfId="3" applyNumberFormat="1" applyFill="1"/>
    <xf numFmtId="44" fontId="0" fillId="14" borderId="0" xfId="4" applyFont="1" applyFill="1" applyBorder="1"/>
    <xf numFmtId="0" fontId="24" fillId="0" borderId="0" xfId="3" applyFont="1"/>
    <xf numFmtId="0" fontId="2" fillId="14" borderId="0" xfId="3" applyFill="1" applyBorder="1"/>
    <xf numFmtId="44" fontId="0" fillId="12" borderId="0" xfId="4" applyFont="1" applyFill="1"/>
    <xf numFmtId="44" fontId="22" fillId="15" borderId="0" xfId="4" applyFont="1" applyFill="1"/>
    <xf numFmtId="44" fontId="22" fillId="15" borderId="10" xfId="4" applyFont="1" applyFill="1" applyBorder="1"/>
    <xf numFmtId="0" fontId="27" fillId="14" borderId="0" xfId="3" applyFont="1" applyFill="1" applyAlignment="1">
      <alignment horizontal="center"/>
    </xf>
    <xf numFmtId="172" fontId="2" fillId="15" borderId="0" xfId="3" applyNumberFormat="1" applyFill="1"/>
    <xf numFmtId="0" fontId="28" fillId="0" borderId="0" xfId="3" applyFont="1"/>
    <xf numFmtId="44" fontId="16" fillId="14" borderId="0" xfId="4" applyFont="1" applyFill="1" applyBorder="1"/>
    <xf numFmtId="0" fontId="23" fillId="14" borderId="0" xfId="3" applyFont="1" applyFill="1" applyAlignment="1">
      <alignment horizontal="right"/>
    </xf>
    <xf numFmtId="172" fontId="16" fillId="14" borderId="0" xfId="3" applyNumberFormat="1" applyFont="1" applyFill="1"/>
    <xf numFmtId="172" fontId="2" fillId="14" borderId="0" xfId="3" applyNumberFormat="1" applyFill="1"/>
    <xf numFmtId="44" fontId="0" fillId="15" borderId="0" xfId="4" applyFont="1" applyFill="1" applyBorder="1"/>
    <xf numFmtId="0" fontId="21" fillId="0" borderId="0" xfId="3" applyFont="1"/>
    <xf numFmtId="0" fontId="21" fillId="5" borderId="0" xfId="3" applyFont="1" applyFill="1"/>
    <xf numFmtId="0" fontId="2" fillId="5" borderId="0" xfId="3" applyFill="1"/>
    <xf numFmtId="44" fontId="21" fillId="5" borderId="11" xfId="4" applyFont="1" applyFill="1" applyBorder="1"/>
    <xf numFmtId="0" fontId="29" fillId="0" borderId="0" xfId="3" applyFont="1"/>
    <xf numFmtId="0" fontId="21" fillId="0" borderId="0" xfId="3" applyFont="1" applyFill="1"/>
    <xf numFmtId="0" fontId="2" fillId="0" borderId="0" xfId="3" applyFill="1"/>
    <xf numFmtId="44" fontId="21" fillId="0" borderId="0" xfId="4" applyFont="1" applyFill="1" applyBorder="1"/>
    <xf numFmtId="0" fontId="25" fillId="14" borderId="0" xfId="3" applyFont="1" applyFill="1"/>
    <xf numFmtId="171" fontId="25" fillId="15" borderId="0" xfId="3" applyNumberFormat="1" applyFont="1" applyFill="1" applyAlignment="1">
      <alignment horizontal="center"/>
    </xf>
    <xf numFmtId="44" fontId="0" fillId="15" borderId="10" xfId="4" applyFont="1" applyFill="1" applyBorder="1"/>
    <xf numFmtId="0" fontId="25" fillId="5" borderId="0" xfId="3" applyFont="1" applyFill="1"/>
    <xf numFmtId="0" fontId="2" fillId="5" borderId="0" xfId="3" applyFont="1" applyFill="1"/>
    <xf numFmtId="0" fontId="16" fillId="0" borderId="0" xfId="3" applyFont="1"/>
    <xf numFmtId="44" fontId="16" fillId="0" borderId="0" xfId="3" applyNumberFormat="1" applyFont="1"/>
    <xf numFmtId="44" fontId="2" fillId="0" borderId="0" xfId="3" applyNumberFormat="1" applyFont="1"/>
    <xf numFmtId="44" fontId="2" fillId="0" borderId="0" xfId="3" applyNumberFormat="1"/>
    <xf numFmtId="44" fontId="30" fillId="0" borderId="0" xfId="3" applyNumberFormat="1" applyFont="1"/>
    <xf numFmtId="49" fontId="0" fillId="0" borderId="3" xfId="0" applyNumberFormat="1" applyFont="1" applyBorder="1" applyAlignment="1" applyProtection="1">
      <alignment horizontal="left" vertical="top"/>
      <protection locked="0"/>
    </xf>
    <xf numFmtId="4" fontId="2" fillId="0" borderId="0" xfId="3" applyNumberFormat="1"/>
    <xf numFmtId="4" fontId="16" fillId="0" borderId="0" xfId="3" applyNumberFormat="1" applyFont="1"/>
    <xf numFmtId="44" fontId="1" fillId="0" borderId="0" xfId="1" applyFont="1"/>
    <xf numFmtId="44" fontId="1" fillId="0" borderId="0" xfId="3" applyNumberFormat="1" applyFont="1"/>
    <xf numFmtId="0" fontId="6" fillId="3" borderId="1" xfId="0" applyFont="1" applyFill="1" applyBorder="1" applyAlignment="1" applyProtection="1">
      <alignment horizontal="center"/>
    </xf>
    <xf numFmtId="49" fontId="0" fillId="0" borderId="3" xfId="0" applyNumberFormat="1" applyFont="1" applyBorder="1" applyAlignment="1" applyProtection="1">
      <alignment horizontal="left" vertical="top"/>
      <protection locked="0"/>
    </xf>
    <xf numFmtId="49" fontId="0" fillId="3" borderId="2" xfId="0" applyNumberFormat="1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/>
    <xf numFmtId="49" fontId="0" fillId="0" borderId="8" xfId="0" applyNumberFormat="1" applyFont="1" applyBorder="1" applyAlignment="1" applyProtection="1">
      <alignment horizontal="center" vertical="top"/>
      <protection locked="0"/>
    </xf>
    <xf numFmtId="49" fontId="0" fillId="0" borderId="4" xfId="0" applyNumberFormat="1" applyFont="1" applyBorder="1" applyAlignment="1" applyProtection="1">
      <alignment horizontal="center" vertical="top"/>
      <protection locked="0"/>
    </xf>
    <xf numFmtId="49" fontId="11" fillId="3" borderId="2" xfId="0" applyNumberFormat="1" applyFont="1" applyFill="1" applyBorder="1" applyAlignment="1" applyProtection="1">
      <alignment horizontal="left" vertical="top"/>
      <protection locked="0"/>
    </xf>
    <xf numFmtId="49" fontId="0" fillId="0" borderId="0" xfId="0" applyNumberFormat="1" applyFont="1" applyBorder="1" applyAlignment="1" applyProtection="1">
      <alignment horizontal="left" vertical="top"/>
      <protection locked="0"/>
    </xf>
    <xf numFmtId="49" fontId="0" fillId="0" borderId="4" xfId="0" applyNumberFormat="1" applyFont="1" applyBorder="1" applyAlignment="1" applyProtection="1">
      <alignment horizontal="left" vertical="top"/>
      <protection locked="0"/>
    </xf>
    <xf numFmtId="49" fontId="11" fillId="0" borderId="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4" fillId="6" borderId="5" xfId="0" applyFont="1" applyFill="1" applyBorder="1" applyProtection="1"/>
    <xf numFmtId="0" fontId="4" fillId="6" borderId="1" xfId="0" applyFont="1" applyFill="1" applyBorder="1" applyProtection="1"/>
    <xf numFmtId="0" fontId="9" fillId="7" borderId="5" xfId="0" applyFont="1" applyFill="1" applyBorder="1" applyAlignment="1" applyProtection="1"/>
    <xf numFmtId="0" fontId="0" fillId="0" borderId="0" xfId="0" applyAlignment="1">
      <alignment horizontal="left"/>
    </xf>
    <xf numFmtId="0" fontId="9" fillId="7" borderId="7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Protection="1"/>
    <xf numFmtId="0" fontId="17" fillId="13" borderId="9" xfId="3" applyFont="1" applyFill="1" applyBorder="1" applyAlignment="1">
      <alignment horizontal="center"/>
    </xf>
  </cellXfs>
  <cellStyles count="5">
    <cellStyle name="Standaard" xfId="0" builtinId="0"/>
    <cellStyle name="Standaard 2" xfId="2"/>
    <cellStyle name="Standaard 3" xfId="3"/>
    <cellStyle name="Valuta" xfId="1" builtinId="4"/>
    <cellStyle name="Valuta 2" xfId="4"/>
  </cellStyles>
  <dxfs count="4">
    <dxf>
      <font>
        <b/>
        <i val="0"/>
        <color theme="0"/>
      </font>
      <numFmt numFmtId="34" formatCode="_ &quot;€&quot;\ * #,##0.00_ ;_ &quot;€&quot;\ * \-#,##0.00_ ;_ &quot;€&quot;\ * &quot;-&quot;??_ ;_ @_ "/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171450</xdr:colOff>
      <xdr:row>29</xdr:row>
      <xdr:rowOff>66675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81700" cy="559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21</xdr:col>
      <xdr:colOff>361950</xdr:colOff>
      <xdr:row>21</xdr:row>
      <xdr:rowOff>19050</xdr:rowOff>
    </xdr:to>
    <xdr:pic>
      <xdr:nvPicPr>
        <xdr:cNvPr id="3" name="Afbeelding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0"/>
          <a:ext cx="6172200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32</xdr:col>
      <xdr:colOff>428625</xdr:colOff>
      <xdr:row>23</xdr:row>
      <xdr:rowOff>76200</xdr:rowOff>
    </xdr:to>
    <xdr:pic>
      <xdr:nvPicPr>
        <xdr:cNvPr id="4" name="Afbeelding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0"/>
          <a:ext cx="6238875" cy="445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0"/>
  <sheetViews>
    <sheetView tabSelected="1" zoomScale="98" zoomScaleNormal="98" workbookViewId="0">
      <selection activeCell="H34" sqref="H34"/>
    </sheetView>
  </sheetViews>
  <sheetFormatPr defaultRowHeight="12.75" x14ac:dyDescent="0.2"/>
  <cols>
    <col min="1" max="1" width="29.42578125"/>
    <col min="2" max="2" width="14.28515625"/>
    <col min="3" max="3" width="13.42578125"/>
    <col min="4" max="4" width="13.28515625"/>
    <col min="5" max="5" width="18.28515625"/>
    <col min="6" max="7" width="11"/>
    <col min="8" max="8" width="14.85546875" customWidth="1"/>
    <col min="9" max="9" width="45.7109375" customWidth="1"/>
    <col min="10" max="10" width="12.7109375" bestFit="1" customWidth="1"/>
    <col min="11" max="1025" width="9.7109375" style="1"/>
  </cols>
  <sheetData>
    <row r="1" spans="1:1024" ht="12.75" customHeight="1" x14ac:dyDescent="0.2">
      <c r="A1" s="78" t="s">
        <v>58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2.75" customHeight="1" x14ac:dyDescent="0.2">
      <c r="H2" s="3"/>
      <c r="I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2.75" customHeight="1" x14ac:dyDescent="0.2">
      <c r="A3" s="5" t="s">
        <v>0</v>
      </c>
      <c r="B3" s="2"/>
      <c r="C3" s="5"/>
      <c r="D3" s="5"/>
      <c r="E3" s="7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.75" customHeight="1" x14ac:dyDescent="0.2">
      <c r="A4" s="1" t="s">
        <v>57</v>
      </c>
      <c r="B4" s="150"/>
      <c r="C4" s="150"/>
      <c r="D4" s="4"/>
      <c r="E4" s="7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2.75" customHeight="1" x14ac:dyDescent="0.2">
      <c r="A5" s="1" t="s">
        <v>1</v>
      </c>
      <c r="B5" s="150"/>
      <c r="C5" s="150"/>
      <c r="D5" s="4"/>
      <c r="E5" s="7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2.75" customHeight="1" x14ac:dyDescent="0.2">
      <c r="A6" s="1" t="s">
        <v>2</v>
      </c>
      <c r="B6" s="6"/>
      <c r="C6" s="6"/>
      <c r="D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2.75" customHeight="1" x14ac:dyDescent="0.2">
      <c r="A7" s="1" t="s">
        <v>3</v>
      </c>
      <c r="B7" s="26"/>
      <c r="C7" s="26"/>
      <c r="D7" s="25"/>
      <c r="E7" s="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2.75" customHeight="1" x14ac:dyDescent="0.2">
      <c r="A8" s="1" t="s">
        <v>4</v>
      </c>
      <c r="B8" s="151"/>
      <c r="C8" s="151"/>
      <c r="D8" s="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2.75" customHeight="1" x14ac:dyDescent="0.2">
      <c r="A9" s="8" t="s">
        <v>5</v>
      </c>
      <c r="B9" s="77"/>
      <c r="C9" s="9"/>
      <c r="D9" s="9"/>
      <c r="F9" s="8"/>
      <c r="G9" s="8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2.75" customHeight="1" x14ac:dyDescent="0.2">
      <c r="A10" s="4" t="s">
        <v>6</v>
      </c>
      <c r="B10" s="150"/>
      <c r="C10" s="15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2.75" customHeight="1" x14ac:dyDescent="0.2">
      <c r="A11" s="1" t="s">
        <v>7</v>
      </c>
      <c r="B11" s="10"/>
      <c r="C11" s="4" t="s">
        <v>8</v>
      </c>
      <c r="D11" s="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.75" customHeight="1" x14ac:dyDescent="0.2">
      <c r="A12" s="1" t="s">
        <v>9</v>
      </c>
      <c r="B12" s="76" t="s">
        <v>56</v>
      </c>
      <c r="C12" s="4" t="s">
        <v>10</v>
      </c>
      <c r="D12" s="76" t="s">
        <v>56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.75" customHeight="1" x14ac:dyDescent="0.2">
      <c r="B13" s="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.75" customHeight="1" x14ac:dyDescent="0.2">
      <c r="A14" s="5" t="s">
        <v>11</v>
      </c>
      <c r="D14" s="152" t="s">
        <v>12</v>
      </c>
      <c r="E14" s="152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.75" customHeight="1" x14ac:dyDescent="0.2">
      <c r="A15" s="1" t="s">
        <v>13</v>
      </c>
      <c r="B15" s="43" t="s">
        <v>46</v>
      </c>
      <c r="D15" s="143" t="s">
        <v>38</v>
      </c>
      <c r="E15" s="143"/>
      <c r="F15" s="11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.75" customHeight="1" x14ac:dyDescent="0.2">
      <c r="A16" s="1" t="s">
        <v>14</v>
      </c>
      <c r="B16" s="12">
        <v>0</v>
      </c>
      <c r="D16" s="143" t="s">
        <v>39</v>
      </c>
      <c r="E16" s="143"/>
      <c r="F16" s="11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.75" customHeight="1" x14ac:dyDescent="0.2">
      <c r="A17" s="1" t="s">
        <v>170</v>
      </c>
      <c r="B17" s="12">
        <v>0</v>
      </c>
      <c r="D17" s="143" t="s">
        <v>17</v>
      </c>
      <c r="E17" s="143"/>
      <c r="F17" s="11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2.75" customHeight="1" x14ac:dyDescent="0.2">
      <c r="A18" s="1" t="s">
        <v>15</v>
      </c>
      <c r="B18" s="12">
        <v>0</v>
      </c>
      <c r="D18" s="143" t="s">
        <v>42</v>
      </c>
      <c r="E18" s="143"/>
      <c r="F18" s="11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2.75" customHeight="1" x14ac:dyDescent="0.2">
      <c r="A19" s="1" t="s">
        <v>16</v>
      </c>
      <c r="B19" s="12">
        <v>0</v>
      </c>
      <c r="D19" s="143" t="s">
        <v>44</v>
      </c>
      <c r="E19" s="143"/>
      <c r="F19" s="11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2.75" customHeight="1" x14ac:dyDescent="0.2">
      <c r="A20" s="1" t="s">
        <v>37</v>
      </c>
      <c r="B20" s="22">
        <v>0</v>
      </c>
      <c r="D20" s="143" t="s">
        <v>19</v>
      </c>
      <c r="E20" s="143"/>
      <c r="F20" s="11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3.5" customHeight="1" x14ac:dyDescent="0.2">
      <c r="D21" s="143" t="s">
        <v>41</v>
      </c>
      <c r="E21" s="143"/>
      <c r="F21" s="11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2.75" customHeight="1" x14ac:dyDescent="0.2">
      <c r="A22" s="30" t="s">
        <v>18</v>
      </c>
      <c r="B22" s="31">
        <f>SUM(B16:B20)</f>
        <v>0</v>
      </c>
      <c r="D22" s="143" t="s">
        <v>40</v>
      </c>
      <c r="E22" s="143"/>
      <c r="F22" s="11"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2.75" customHeight="1" x14ac:dyDescent="0.2">
      <c r="D23" s="143" t="s">
        <v>35</v>
      </c>
      <c r="E23" s="143"/>
      <c r="F23" s="11"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2.75" customHeight="1" x14ac:dyDescent="0.2">
      <c r="A24" s="5" t="s">
        <v>20</v>
      </c>
      <c r="B24" s="13"/>
      <c r="D24" s="143" t="s">
        <v>43</v>
      </c>
      <c r="E24" s="143"/>
      <c r="F24" s="11"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2.75" customHeight="1" x14ac:dyDescent="0.2">
      <c r="A25" s="13" t="s">
        <v>21</v>
      </c>
      <c r="B25" s="40">
        <v>0</v>
      </c>
      <c r="D25" s="143" t="s">
        <v>48</v>
      </c>
      <c r="E25" s="143"/>
      <c r="F25" s="11"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2.75" customHeight="1" x14ac:dyDescent="0.2">
      <c r="A26" s="13" t="s">
        <v>22</v>
      </c>
      <c r="B26" s="40">
        <v>0</v>
      </c>
      <c r="D26" s="144" t="s">
        <v>171</v>
      </c>
      <c r="E26" s="144"/>
      <c r="F26" s="11">
        <v>0</v>
      </c>
      <c r="H26" s="2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3.5" customHeight="1" x14ac:dyDescent="0.2">
      <c r="A27" s="13" t="s">
        <v>23</v>
      </c>
      <c r="B27" s="40">
        <v>0</v>
      </c>
      <c r="D27" s="148" t="s">
        <v>172</v>
      </c>
      <c r="E27" s="148"/>
      <c r="F27" s="11">
        <v>0</v>
      </c>
      <c r="H27" s="2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3.5" customHeight="1" x14ac:dyDescent="0.2">
      <c r="A28" s="29" t="s">
        <v>45</v>
      </c>
      <c r="B28" s="41">
        <v>0</v>
      </c>
      <c r="D28" s="148" t="s">
        <v>34</v>
      </c>
      <c r="E28" s="148"/>
      <c r="F28" s="11">
        <v>0</v>
      </c>
      <c r="H28" s="23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3.5" customHeight="1" x14ac:dyDescent="0.2">
      <c r="A29" s="27"/>
      <c r="B29" s="28"/>
      <c r="H29" s="23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3.5" customHeight="1" x14ac:dyDescent="0.2">
      <c r="A30" s="32" t="s">
        <v>26</v>
      </c>
      <c r="B30" s="33">
        <f>SUM(B25:B28)</f>
        <v>0</v>
      </c>
      <c r="C30" s="14"/>
      <c r="D30" s="145" t="s">
        <v>25</v>
      </c>
      <c r="E30" s="146"/>
      <c r="F30" s="33">
        <f>SUM(F15:F28)</f>
        <v>0</v>
      </c>
      <c r="H30" s="23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2.75" customHeight="1" x14ac:dyDescent="0.2">
      <c r="C31" s="14"/>
      <c r="D31" s="145" t="s">
        <v>49</v>
      </c>
      <c r="E31" s="146"/>
      <c r="F31" s="33">
        <f>B22-F30</f>
        <v>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2.75" customHeight="1" x14ac:dyDescent="0.2">
      <c r="C32" s="14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2.75" customHeight="1" x14ac:dyDescent="0.2">
      <c r="C33" s="14"/>
      <c r="D33" s="147" t="s">
        <v>36</v>
      </c>
      <c r="E33" s="147"/>
      <c r="F33" s="42">
        <f>SUM(B22-B30-F30)</f>
        <v>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2.75" customHeight="1" x14ac:dyDescent="0.2">
      <c r="C34" s="14"/>
      <c r="D34" s="149" t="s">
        <v>47</v>
      </c>
      <c r="E34" s="149"/>
      <c r="F34" s="44" t="e">
        <f>(H54/F33)/12</f>
        <v>#DIV/0!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2.75" customHeight="1" x14ac:dyDescent="0.2">
      <c r="C35" s="14"/>
      <c r="D35" s="46"/>
      <c r="E35" s="46"/>
      <c r="F35" s="47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2.75" customHeight="1" x14ac:dyDescent="0.2">
      <c r="A36" s="75" t="s">
        <v>50</v>
      </c>
      <c r="B36" s="14"/>
      <c r="C36" s="5"/>
      <c r="D36" s="5"/>
      <c r="F36" s="5"/>
      <c r="G36" s="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s="15" customFormat="1" ht="12.75" customHeight="1" x14ac:dyDescent="0.2">
      <c r="A37" s="39" t="s">
        <v>33</v>
      </c>
      <c r="B37" s="39" t="s">
        <v>27</v>
      </c>
      <c r="C37" s="39" t="s">
        <v>28</v>
      </c>
      <c r="D37" s="39" t="s">
        <v>29</v>
      </c>
      <c r="E37" s="39" t="s">
        <v>30</v>
      </c>
      <c r="F37" s="136" t="s">
        <v>6</v>
      </c>
      <c r="G37" s="136"/>
      <c r="H37" s="39" t="s">
        <v>31</v>
      </c>
      <c r="I37" s="39" t="s">
        <v>32</v>
      </c>
      <c r="J37" s="39" t="s">
        <v>24</v>
      </c>
    </row>
    <row r="38" spans="1:1024" ht="12.75" customHeight="1" x14ac:dyDescent="0.2">
      <c r="A38" s="16"/>
      <c r="B38" s="16"/>
      <c r="C38" s="17"/>
      <c r="D38" s="16"/>
      <c r="E38" s="16"/>
      <c r="F38" s="134"/>
      <c r="G38" s="134"/>
      <c r="H38" s="18">
        <v>0</v>
      </c>
      <c r="I38" s="19"/>
      <c r="J38" s="70"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2.75" customHeight="1" x14ac:dyDescent="0.2">
      <c r="A39" s="16"/>
      <c r="B39" s="16"/>
      <c r="C39" s="17"/>
      <c r="D39" s="16"/>
      <c r="E39" s="16"/>
      <c r="F39" s="134"/>
      <c r="G39" s="134"/>
      <c r="H39" s="18">
        <v>0</v>
      </c>
      <c r="I39" s="19"/>
      <c r="J39" s="70"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2.75" customHeight="1" x14ac:dyDescent="0.2">
      <c r="A40" s="16"/>
      <c r="B40" s="16"/>
      <c r="C40" s="17"/>
      <c r="D40" s="16"/>
      <c r="E40" s="16"/>
      <c r="F40" s="134"/>
      <c r="G40" s="134"/>
      <c r="H40" s="18">
        <v>0</v>
      </c>
      <c r="I40" s="19"/>
      <c r="J40" s="70">
        <v>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2.75" customHeight="1" x14ac:dyDescent="0.2">
      <c r="A41" s="16"/>
      <c r="B41" s="16"/>
      <c r="C41" s="17"/>
      <c r="D41" s="16"/>
      <c r="E41" s="16"/>
      <c r="F41" s="137"/>
      <c r="G41" s="138"/>
      <c r="H41" s="18">
        <v>0</v>
      </c>
      <c r="I41" s="19"/>
      <c r="J41" s="70"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2.75" customHeight="1" x14ac:dyDescent="0.2">
      <c r="A42" s="16"/>
      <c r="B42" s="16"/>
      <c r="C42" s="17"/>
      <c r="D42" s="16"/>
      <c r="E42" s="16"/>
      <c r="F42" s="137"/>
      <c r="G42" s="138"/>
      <c r="H42" s="18">
        <v>0</v>
      </c>
      <c r="I42" s="19"/>
      <c r="J42" s="70">
        <v>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2.75" customHeight="1" x14ac:dyDescent="0.2">
      <c r="A43" s="16"/>
      <c r="B43" s="16"/>
      <c r="C43" s="17"/>
      <c r="D43" s="16"/>
      <c r="E43" s="16"/>
      <c r="F43" s="137"/>
      <c r="G43" s="138"/>
      <c r="H43" s="18">
        <v>0</v>
      </c>
      <c r="I43" s="19"/>
      <c r="J43" s="70"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2.75" customHeight="1" x14ac:dyDescent="0.2">
      <c r="A44" s="16"/>
      <c r="B44" s="16"/>
      <c r="C44" s="17"/>
      <c r="D44" s="16"/>
      <c r="E44" s="16"/>
      <c r="F44" s="137"/>
      <c r="G44" s="138"/>
      <c r="H44" s="18">
        <v>0</v>
      </c>
      <c r="I44" s="19"/>
      <c r="J44" s="70">
        <v>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2.75" customHeight="1" x14ac:dyDescent="0.2">
      <c r="A45" s="16"/>
      <c r="B45" s="16"/>
      <c r="C45" s="17"/>
      <c r="D45" s="16"/>
      <c r="E45" s="16"/>
      <c r="F45" s="137"/>
      <c r="G45" s="138"/>
      <c r="H45" s="18">
        <v>0</v>
      </c>
      <c r="I45" s="19"/>
      <c r="J45" s="70">
        <v>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2.75" customHeight="1" x14ac:dyDescent="0.2">
      <c r="A46" s="16"/>
      <c r="B46" s="16"/>
      <c r="C46" s="17"/>
      <c r="D46" s="16"/>
      <c r="E46" s="16"/>
      <c r="F46" s="134"/>
      <c r="G46" s="134"/>
      <c r="H46" s="18">
        <v>0</v>
      </c>
      <c r="I46" s="19"/>
      <c r="J46" s="70">
        <v>0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2.75" customHeight="1" x14ac:dyDescent="0.2">
      <c r="A47" s="16"/>
      <c r="B47" s="16"/>
      <c r="C47" s="17"/>
      <c r="D47" s="16"/>
      <c r="E47" s="16"/>
      <c r="F47" s="134"/>
      <c r="G47" s="134"/>
      <c r="H47" s="18">
        <v>0</v>
      </c>
      <c r="I47" s="19"/>
      <c r="J47" s="70">
        <v>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2.75" customHeight="1" x14ac:dyDescent="0.2">
      <c r="A48" s="16"/>
      <c r="B48" s="16"/>
      <c r="C48" s="17"/>
      <c r="D48" s="16"/>
      <c r="E48" s="16"/>
      <c r="F48" s="128"/>
      <c r="G48" s="128"/>
      <c r="H48" s="18">
        <v>0</v>
      </c>
      <c r="I48" s="19"/>
      <c r="J48" s="70">
        <v>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5" ht="12.75" customHeight="1" x14ac:dyDescent="0.2">
      <c r="A49" s="16"/>
      <c r="B49" s="16"/>
      <c r="C49" s="17"/>
      <c r="D49" s="16"/>
      <c r="E49" s="16"/>
      <c r="F49" s="128"/>
      <c r="G49" s="128"/>
      <c r="H49" s="18">
        <v>0</v>
      </c>
      <c r="I49" s="19"/>
      <c r="J49" s="70">
        <v>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5" ht="12.75" customHeight="1" x14ac:dyDescent="0.2">
      <c r="A50" s="16"/>
      <c r="B50" s="16"/>
      <c r="C50" s="17"/>
      <c r="D50" s="16"/>
      <c r="E50" s="16"/>
      <c r="F50" s="128"/>
      <c r="G50" s="128"/>
      <c r="H50" s="18">
        <v>0</v>
      </c>
      <c r="I50" s="19"/>
      <c r="J50" s="70">
        <v>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5" ht="12.75" customHeight="1" x14ac:dyDescent="0.2">
      <c r="A51" s="16"/>
      <c r="B51" s="16"/>
      <c r="C51" s="17"/>
      <c r="D51" s="16"/>
      <c r="E51" s="16"/>
      <c r="F51" s="128"/>
      <c r="G51" s="128"/>
      <c r="H51" s="18">
        <v>0</v>
      </c>
      <c r="I51" s="19"/>
      <c r="J51" s="70">
        <v>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5" ht="12.75" customHeight="1" x14ac:dyDescent="0.2">
      <c r="A52" s="16"/>
      <c r="B52" s="16"/>
      <c r="C52" s="17"/>
      <c r="D52" s="16"/>
      <c r="E52" s="16"/>
      <c r="F52" s="128"/>
      <c r="G52" s="128"/>
      <c r="H52" s="18">
        <v>0</v>
      </c>
      <c r="I52" s="19"/>
      <c r="J52" s="70">
        <v>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5" ht="12.75" customHeight="1" x14ac:dyDescent="0.2">
      <c r="A53" s="16"/>
      <c r="B53" s="16"/>
      <c r="C53" s="17"/>
      <c r="D53" s="16"/>
      <c r="E53" s="16"/>
      <c r="F53" s="128"/>
      <c r="G53" s="128"/>
      <c r="H53" s="18">
        <v>0</v>
      </c>
      <c r="I53" s="19"/>
      <c r="J53" s="70">
        <v>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5" ht="12.75" customHeight="1" x14ac:dyDescent="0.2">
      <c r="A54" s="56" t="s">
        <v>52</v>
      </c>
      <c r="B54" s="51"/>
      <c r="C54" s="52"/>
      <c r="D54" s="51"/>
      <c r="E54" s="51"/>
      <c r="F54" s="139"/>
      <c r="G54" s="139"/>
      <c r="H54" s="53">
        <f>SUM(H38:H47)</f>
        <v>0</v>
      </c>
      <c r="I54" s="54"/>
      <c r="J54" s="71">
        <f>SUM(J38:J47)</f>
        <v>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5" s="65" customFormat="1" ht="12.75" customHeight="1" x14ac:dyDescent="0.2">
      <c r="A55" s="59"/>
      <c r="B55" s="60"/>
      <c r="C55" s="61"/>
      <c r="D55" s="60"/>
      <c r="E55" s="60"/>
      <c r="F55" s="142"/>
      <c r="G55" s="142"/>
      <c r="H55" s="62"/>
      <c r="I55" s="63"/>
      <c r="J55" s="64"/>
      <c r="AMK55" s="66"/>
    </row>
    <row r="56" spans="1:1025" ht="12.75" customHeight="1" x14ac:dyDescent="0.2">
      <c r="A56" s="74" t="s">
        <v>51</v>
      </c>
      <c r="B56" s="57"/>
      <c r="C56" s="58"/>
      <c r="D56" s="57"/>
      <c r="E56" s="57"/>
      <c r="F56" s="140"/>
      <c r="G56" s="140"/>
      <c r="H56" s="67"/>
      <c r="I56" s="68"/>
      <c r="J56" s="69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5" ht="12.75" customHeight="1" x14ac:dyDescent="0.2">
      <c r="A57" s="45" t="s">
        <v>33</v>
      </c>
      <c r="B57" s="45" t="s">
        <v>27</v>
      </c>
      <c r="C57" s="45" t="s">
        <v>28</v>
      </c>
      <c r="D57" s="45" t="s">
        <v>29</v>
      </c>
      <c r="E57" s="45" t="s">
        <v>30</v>
      </c>
      <c r="F57" s="136" t="s">
        <v>6</v>
      </c>
      <c r="G57" s="136"/>
      <c r="H57" s="45" t="s">
        <v>31</v>
      </c>
      <c r="I57" s="45" t="s">
        <v>32</v>
      </c>
      <c r="J57" s="45" t="s">
        <v>24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5" ht="12.75" customHeight="1" x14ac:dyDescent="0.2">
      <c r="A58" s="16"/>
      <c r="B58" s="16"/>
      <c r="C58" s="17"/>
      <c r="D58" s="16"/>
      <c r="E58" s="16"/>
      <c r="F58" s="137"/>
      <c r="G58" s="138"/>
      <c r="H58" s="18"/>
      <c r="I58" s="19"/>
      <c r="J58" s="20">
        <v>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5" ht="12.75" customHeight="1" x14ac:dyDescent="0.2">
      <c r="A59" s="16"/>
      <c r="B59" s="16"/>
      <c r="C59" s="17"/>
      <c r="D59" s="16"/>
      <c r="E59" s="16"/>
      <c r="F59" s="140"/>
      <c r="G59" s="141"/>
      <c r="H59" s="18">
        <v>0</v>
      </c>
      <c r="I59" s="19"/>
      <c r="J59" s="20">
        <v>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5" ht="12.75" customHeight="1" x14ac:dyDescent="0.2">
      <c r="A60" s="16"/>
      <c r="B60" s="16"/>
      <c r="C60" s="17"/>
      <c r="D60" s="16"/>
      <c r="E60" s="16"/>
      <c r="F60" s="140"/>
      <c r="G60" s="141"/>
      <c r="H60" s="18">
        <v>0</v>
      </c>
      <c r="I60" s="19"/>
      <c r="J60" s="20">
        <v>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5" ht="12.75" customHeight="1" x14ac:dyDescent="0.2">
      <c r="A61" s="16"/>
      <c r="B61" s="16"/>
      <c r="C61" s="17"/>
      <c r="D61" s="16"/>
      <c r="E61" s="16"/>
      <c r="F61" s="134"/>
      <c r="G61" s="134"/>
      <c r="H61" s="18">
        <v>0</v>
      </c>
      <c r="I61" s="19"/>
      <c r="J61" s="20">
        <v>0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5" ht="12.75" customHeight="1" x14ac:dyDescent="0.2">
      <c r="A62" s="16"/>
      <c r="B62" s="16"/>
      <c r="C62" s="17"/>
      <c r="D62" s="16"/>
      <c r="E62" s="16"/>
      <c r="F62" s="134"/>
      <c r="G62" s="134"/>
      <c r="H62" s="18">
        <v>0</v>
      </c>
      <c r="I62" s="19"/>
      <c r="J62" s="20">
        <v>0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5" ht="12.75" customHeight="1" x14ac:dyDescent="0.2">
      <c r="A63" s="16"/>
      <c r="B63" s="16"/>
      <c r="C63" s="17"/>
      <c r="D63" s="16"/>
      <c r="E63" s="16"/>
      <c r="F63" s="134"/>
      <c r="G63" s="134"/>
      <c r="H63" s="18">
        <v>0</v>
      </c>
      <c r="I63" s="19"/>
      <c r="J63" s="20">
        <v>0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5" ht="12.75" customHeight="1" x14ac:dyDescent="0.2">
      <c r="A64" s="16"/>
      <c r="B64" s="16"/>
      <c r="C64" s="17"/>
      <c r="D64" s="16"/>
      <c r="E64" s="16"/>
      <c r="F64" s="134"/>
      <c r="G64" s="134"/>
      <c r="H64" s="18">
        <v>0</v>
      </c>
      <c r="I64" s="19"/>
      <c r="J64" s="20">
        <v>0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2.75" customHeight="1" x14ac:dyDescent="0.2">
      <c r="A65" s="16"/>
      <c r="B65" s="16"/>
      <c r="C65" s="17"/>
      <c r="D65" s="16"/>
      <c r="E65" s="16"/>
      <c r="F65" s="134"/>
      <c r="G65" s="134"/>
      <c r="H65" s="18">
        <v>0</v>
      </c>
      <c r="I65" s="19"/>
      <c r="J65" s="20">
        <v>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2.75" customHeight="1" x14ac:dyDescent="0.2">
      <c r="A66" s="16"/>
      <c r="B66" s="16"/>
      <c r="C66" s="17"/>
      <c r="D66" s="16"/>
      <c r="E66" s="16"/>
      <c r="F66" s="134"/>
      <c r="G66" s="134"/>
      <c r="H66" s="18">
        <v>0</v>
      </c>
      <c r="I66" s="19"/>
      <c r="J66" s="20">
        <v>0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2.75" customHeight="1" x14ac:dyDescent="0.2">
      <c r="A67" s="16"/>
      <c r="B67" s="16"/>
      <c r="C67" s="17"/>
      <c r="D67" s="16"/>
      <c r="E67" s="16"/>
      <c r="F67" s="134"/>
      <c r="G67" s="134"/>
      <c r="H67" s="18">
        <v>0</v>
      </c>
      <c r="I67" s="19"/>
      <c r="J67" s="20">
        <v>0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2.75" customHeight="1" x14ac:dyDescent="0.2">
      <c r="A68" s="56" t="s">
        <v>53</v>
      </c>
      <c r="B68" s="48"/>
      <c r="C68" s="49"/>
      <c r="D68" s="48"/>
      <c r="E68" s="48"/>
      <c r="F68" s="135"/>
      <c r="G68" s="135"/>
      <c r="H68" s="53">
        <f>SUM(H58:H67)</f>
        <v>0</v>
      </c>
      <c r="I68" s="50"/>
      <c r="J68" s="55">
        <f>SUM(J58:J67)</f>
        <v>0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x14ac:dyDescent="0.2"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s="21" customFormat="1" ht="16.5" customHeight="1" x14ac:dyDescent="0.25">
      <c r="A70" s="73" t="s">
        <v>54</v>
      </c>
      <c r="B70" s="133" t="s">
        <v>55</v>
      </c>
      <c r="C70" s="133"/>
      <c r="D70" s="35"/>
      <c r="E70" s="36"/>
      <c r="F70" s="36"/>
      <c r="G70" s="36"/>
      <c r="H70" s="37">
        <f>H54+H68</f>
        <v>0</v>
      </c>
      <c r="I70" s="34"/>
      <c r="J70" s="38">
        <f>J54+J68</f>
        <v>0</v>
      </c>
    </row>
  </sheetData>
  <mergeCells count="50">
    <mergeCell ref="D34:E34"/>
    <mergeCell ref="B4:C4"/>
    <mergeCell ref="B5:C5"/>
    <mergeCell ref="B8:C8"/>
    <mergeCell ref="B10:C10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0:E30"/>
    <mergeCell ref="D33:E33"/>
    <mergeCell ref="D27:E27"/>
    <mergeCell ref="D28:E28"/>
    <mergeCell ref="D31:E31"/>
    <mergeCell ref="F37:G37"/>
    <mergeCell ref="F38:G38"/>
    <mergeCell ref="F39:G39"/>
    <mergeCell ref="F40:G40"/>
    <mergeCell ref="F46:G46"/>
    <mergeCell ref="F41:G41"/>
    <mergeCell ref="F42:G42"/>
    <mergeCell ref="F43:G43"/>
    <mergeCell ref="F44:G44"/>
    <mergeCell ref="F45:G45"/>
    <mergeCell ref="F47:G47"/>
    <mergeCell ref="F61:G61"/>
    <mergeCell ref="F62:G62"/>
    <mergeCell ref="F57:G57"/>
    <mergeCell ref="F58:G58"/>
    <mergeCell ref="F54:G54"/>
    <mergeCell ref="F56:G56"/>
    <mergeCell ref="F59:G59"/>
    <mergeCell ref="F60:G60"/>
    <mergeCell ref="F55:G55"/>
    <mergeCell ref="B70:C70"/>
    <mergeCell ref="F67:G67"/>
    <mergeCell ref="F68:G68"/>
    <mergeCell ref="F63:G63"/>
    <mergeCell ref="F64:G64"/>
    <mergeCell ref="F65:G65"/>
    <mergeCell ref="F66:G66"/>
  </mergeCells>
  <conditionalFormatting sqref="F33:F34">
    <cfRule type="cellIs" dxfId="3" priority="6" operator="between">
      <formula>0.01</formula>
      <formula>3</formula>
    </cfRule>
    <cfRule type="cellIs" dxfId="2" priority="7" operator="lessThan">
      <formula>0</formula>
    </cfRule>
  </conditionalFormatting>
  <conditionalFormatting sqref="F34">
    <cfRule type="cellIs" dxfId="1" priority="5" operator="greaterThan">
      <formula>3</formula>
    </cfRule>
  </conditionalFormatting>
  <conditionalFormatting sqref="F33">
    <cfRule type="cellIs" dxfId="0" priority="1" operator="equal">
      <formula>0</formula>
    </cfRule>
  </conditionalFormatting>
  <pageMargins left="0.74803149606299213" right="0.74803149606299213" top="0.51181102362204722" bottom="0.51181102362204722" header="0.51181102362204722" footer="0.51181102362204722"/>
  <pageSetup paperSize="9" scale="64" firstPageNumber="0" orientation="landscape" r:id="rId1"/>
  <headerFooter>
    <oddFooter>&amp;RFinancieel Overzicht
&amp;D
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L24" sqref="L24"/>
    </sheetView>
  </sheetViews>
  <sheetFormatPr defaultColWidth="8.7109375" defaultRowHeight="15" x14ac:dyDescent="0.25"/>
  <cols>
    <col min="1" max="16384" width="8.7109375" style="80"/>
  </cols>
  <sheetData/>
  <sheetProtection sheet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zoomScaleNormal="100" workbookViewId="0">
      <selection activeCell="G5" sqref="G5"/>
    </sheetView>
  </sheetViews>
  <sheetFormatPr defaultColWidth="12.5703125" defaultRowHeight="15" x14ac:dyDescent="0.25"/>
  <cols>
    <col min="1" max="1" width="29.28515625" style="83" bestFit="1" customWidth="1"/>
    <col min="2" max="2" width="22.5703125" style="83" bestFit="1" customWidth="1"/>
    <col min="3" max="3" width="36.140625" style="83" bestFit="1" customWidth="1"/>
    <col min="4" max="4" width="13.85546875" style="83" bestFit="1" customWidth="1"/>
    <col min="5" max="7" width="12.5703125" style="83"/>
    <col min="8" max="8" width="46.28515625" style="85" bestFit="1" customWidth="1"/>
    <col min="9" max="16384" width="12.5703125" style="83"/>
  </cols>
  <sheetData>
    <row r="2" spans="1:8" ht="15.75" x14ac:dyDescent="0.25">
      <c r="A2" s="81"/>
      <c r="B2" s="153" t="s">
        <v>59</v>
      </c>
      <c r="C2" s="153"/>
      <c r="D2" s="153"/>
      <c r="E2" s="153"/>
      <c r="F2" s="153"/>
      <c r="G2" s="153"/>
      <c r="H2" s="82" t="s">
        <v>60</v>
      </c>
    </row>
    <row r="4" spans="1:8" x14ac:dyDescent="0.25">
      <c r="A4" s="81"/>
      <c r="B4" s="84"/>
      <c r="C4" s="84"/>
      <c r="D4" s="84"/>
      <c r="E4" s="84"/>
      <c r="F4" s="84"/>
      <c r="G4" s="84"/>
    </row>
    <row r="5" spans="1:8" ht="15.75" x14ac:dyDescent="0.25">
      <c r="A5" s="86" t="s">
        <v>61</v>
      </c>
      <c r="B5" s="87" t="s">
        <v>62</v>
      </c>
      <c r="C5" s="84" t="s">
        <v>63</v>
      </c>
      <c r="D5" s="88">
        <v>0</v>
      </c>
      <c r="E5" s="89" t="s">
        <v>64</v>
      </c>
      <c r="F5" s="90">
        <f>0.9*D5</f>
        <v>0</v>
      </c>
      <c r="G5" s="84"/>
      <c r="H5" s="85" t="s">
        <v>65</v>
      </c>
    </row>
    <row r="6" spans="1:8" x14ac:dyDescent="0.25">
      <c r="A6" s="81"/>
      <c r="B6" s="84"/>
      <c r="C6" s="84"/>
      <c r="D6" s="84"/>
      <c r="E6" s="84"/>
      <c r="F6" s="84"/>
      <c r="G6" s="84"/>
    </row>
    <row r="7" spans="1:8" ht="15.75" x14ac:dyDescent="0.25">
      <c r="A7" s="81"/>
      <c r="B7" s="87" t="s">
        <v>66</v>
      </c>
      <c r="C7" s="84" t="s">
        <v>67</v>
      </c>
      <c r="D7" s="84"/>
      <c r="E7" s="88">
        <v>0</v>
      </c>
      <c r="F7" s="84"/>
      <c r="G7" s="84"/>
    </row>
    <row r="8" spans="1:8" ht="15.75" x14ac:dyDescent="0.25">
      <c r="A8" s="81"/>
      <c r="B8" s="84"/>
      <c r="C8" s="84" t="s">
        <v>15</v>
      </c>
      <c r="D8" s="84" t="s">
        <v>68</v>
      </c>
      <c r="E8" s="91">
        <v>0</v>
      </c>
      <c r="F8" s="84"/>
      <c r="G8" s="84"/>
      <c r="H8" s="85" t="s">
        <v>69</v>
      </c>
    </row>
    <row r="9" spans="1:8" ht="15.75" x14ac:dyDescent="0.25">
      <c r="A9" s="81"/>
      <c r="B9" s="84"/>
      <c r="C9" s="84" t="s">
        <v>70</v>
      </c>
      <c r="D9" s="84" t="s">
        <v>68</v>
      </c>
      <c r="E9" s="92">
        <v>0</v>
      </c>
      <c r="F9" s="84"/>
      <c r="G9" s="84"/>
      <c r="H9" s="85" t="s">
        <v>71</v>
      </c>
    </row>
    <row r="10" spans="1:8" x14ac:dyDescent="0.25">
      <c r="A10" s="81"/>
      <c r="B10" s="84"/>
      <c r="C10" s="93" t="s">
        <v>72</v>
      </c>
      <c r="D10" s="94"/>
      <c r="E10" s="95">
        <f>E7-E8-E9</f>
        <v>0</v>
      </c>
      <c r="F10" s="96">
        <f>IF(E10&gt;0,E10,0)</f>
        <v>0</v>
      </c>
      <c r="G10" s="84" t="s">
        <v>73</v>
      </c>
      <c r="H10" s="97" t="s">
        <v>74</v>
      </c>
    </row>
    <row r="11" spans="1:8" x14ac:dyDescent="0.25">
      <c r="A11" s="81"/>
      <c r="B11" s="84"/>
      <c r="C11" s="84"/>
      <c r="D11" s="84"/>
      <c r="E11" s="84"/>
      <c r="F11" s="98"/>
      <c r="G11" s="84"/>
    </row>
    <row r="12" spans="1:8" ht="15.75" x14ac:dyDescent="0.25">
      <c r="A12" s="81"/>
      <c r="B12" s="87" t="s">
        <v>75</v>
      </c>
      <c r="C12" s="84" t="s">
        <v>76</v>
      </c>
      <c r="D12" s="84"/>
      <c r="E12" s="88">
        <v>0</v>
      </c>
      <c r="F12" s="84"/>
      <c r="G12" s="84"/>
    </row>
    <row r="13" spans="1:8" ht="15.75" x14ac:dyDescent="0.25">
      <c r="A13" s="81"/>
      <c r="B13" s="84"/>
      <c r="C13" s="84" t="s">
        <v>77</v>
      </c>
      <c r="D13" s="84"/>
      <c r="E13" s="88">
        <v>0</v>
      </c>
      <c r="F13" s="84"/>
      <c r="G13" s="84"/>
      <c r="H13" s="85" t="s">
        <v>78</v>
      </c>
    </row>
    <row r="14" spans="1:8" x14ac:dyDescent="0.25">
      <c r="A14" s="81"/>
      <c r="B14" s="84"/>
      <c r="C14" s="84" t="s">
        <v>79</v>
      </c>
      <c r="D14" s="84"/>
      <c r="E14" s="88">
        <v>0</v>
      </c>
      <c r="F14" s="84"/>
      <c r="G14" s="84"/>
    </row>
    <row r="15" spans="1:8" x14ac:dyDescent="0.25">
      <c r="A15" s="81"/>
      <c r="B15" s="84"/>
      <c r="C15" s="84" t="s">
        <v>80</v>
      </c>
      <c r="D15" s="99">
        <v>0</v>
      </c>
      <c r="E15" s="88">
        <f>0.057*D15</f>
        <v>0</v>
      </c>
      <c r="F15" s="84"/>
      <c r="G15" s="84"/>
      <c r="H15" s="85" t="s">
        <v>81</v>
      </c>
    </row>
    <row r="16" spans="1:8" x14ac:dyDescent="0.25">
      <c r="A16" s="81"/>
      <c r="B16" s="84"/>
      <c r="C16" s="84" t="s">
        <v>82</v>
      </c>
      <c r="D16" s="84"/>
      <c r="E16" s="88">
        <f>E15</f>
        <v>0</v>
      </c>
      <c r="F16" s="84"/>
      <c r="G16" s="84"/>
      <c r="H16" s="85" t="s">
        <v>83</v>
      </c>
    </row>
    <row r="17" spans="1:8" ht="15.75" x14ac:dyDescent="0.25">
      <c r="A17" s="81"/>
      <c r="B17" s="84"/>
      <c r="C17" s="84" t="s">
        <v>84</v>
      </c>
      <c r="D17" s="84" t="s">
        <v>68</v>
      </c>
      <c r="E17" s="100">
        <v>206.48</v>
      </c>
      <c r="F17" s="84"/>
      <c r="G17" s="84"/>
      <c r="H17" s="85" t="s">
        <v>85</v>
      </c>
    </row>
    <row r="18" spans="1:8" ht="15.75" x14ac:dyDescent="0.25">
      <c r="A18" s="81"/>
      <c r="B18" s="84"/>
      <c r="C18" s="84" t="s">
        <v>16</v>
      </c>
      <c r="D18" s="84" t="s">
        <v>68</v>
      </c>
      <c r="E18" s="101">
        <v>0</v>
      </c>
      <c r="F18" s="84"/>
      <c r="G18" s="84"/>
      <c r="H18" s="85" t="s">
        <v>86</v>
      </c>
    </row>
    <row r="19" spans="1:8" x14ac:dyDescent="0.25">
      <c r="A19" s="81"/>
      <c r="B19" s="84"/>
      <c r="C19" s="84"/>
      <c r="D19" s="102"/>
      <c r="E19" s="96"/>
      <c r="F19" s="103">
        <f>IF(((SUM(E12:E16))-(SUM(E17:E18)))&gt;0,((SUM(E12:E16))-(SUM(E17:E18))),0)</f>
        <v>0</v>
      </c>
      <c r="G19" s="84" t="s">
        <v>73</v>
      </c>
      <c r="H19" s="104" t="s">
        <v>87</v>
      </c>
    </row>
    <row r="20" spans="1:8" x14ac:dyDescent="0.25">
      <c r="A20" s="81"/>
      <c r="B20" s="84"/>
      <c r="C20" s="84"/>
      <c r="D20" s="102" t="s">
        <v>88</v>
      </c>
      <c r="E20" s="105" t="s">
        <v>89</v>
      </c>
      <c r="F20" s="103">
        <v>0</v>
      </c>
      <c r="G20" s="84" t="s">
        <v>73</v>
      </c>
      <c r="H20" s="85" t="s">
        <v>90</v>
      </c>
    </row>
    <row r="21" spans="1:8" x14ac:dyDescent="0.25">
      <c r="A21" s="81"/>
      <c r="B21" s="84"/>
      <c r="C21" s="106" t="s">
        <v>91</v>
      </c>
      <c r="D21" s="102"/>
      <c r="E21" s="96"/>
      <c r="F21" s="107">
        <f>IF(F19&gt;F20,F20,F19)</f>
        <v>0</v>
      </c>
      <c r="G21" s="84"/>
      <c r="H21" s="97" t="s">
        <v>92</v>
      </c>
    </row>
    <row r="22" spans="1:8" x14ac:dyDescent="0.25">
      <c r="A22" s="81"/>
      <c r="B22" s="84"/>
      <c r="C22" s="84"/>
      <c r="D22" s="84"/>
      <c r="E22" s="96"/>
      <c r="F22" s="108"/>
      <c r="G22" s="84"/>
    </row>
    <row r="23" spans="1:8" ht="15.75" x14ac:dyDescent="0.25">
      <c r="A23" s="81"/>
      <c r="B23" s="87" t="s">
        <v>93</v>
      </c>
      <c r="C23" s="84" t="s">
        <v>94</v>
      </c>
      <c r="D23" s="84"/>
      <c r="E23" s="109">
        <v>0</v>
      </c>
      <c r="F23" s="108"/>
      <c r="G23" s="84"/>
      <c r="H23" s="85" t="s">
        <v>95</v>
      </c>
    </row>
    <row r="24" spans="1:8" ht="15.75" x14ac:dyDescent="0.25">
      <c r="A24" s="81"/>
      <c r="B24" s="84"/>
      <c r="C24" s="84" t="s">
        <v>96</v>
      </c>
      <c r="D24" s="84" t="s">
        <v>68</v>
      </c>
      <c r="E24" s="101">
        <v>0</v>
      </c>
      <c r="F24" s="108"/>
      <c r="G24" s="84"/>
      <c r="H24" s="85" t="s">
        <v>97</v>
      </c>
    </row>
    <row r="25" spans="1:8" x14ac:dyDescent="0.25">
      <c r="A25" s="81"/>
      <c r="B25" s="84"/>
      <c r="C25" s="106" t="s">
        <v>98</v>
      </c>
      <c r="D25" s="84"/>
      <c r="E25" s="96"/>
      <c r="F25" s="107">
        <f>E23-E24</f>
        <v>0</v>
      </c>
      <c r="G25" s="84" t="s">
        <v>73</v>
      </c>
      <c r="H25" s="97" t="s">
        <v>99</v>
      </c>
    </row>
    <row r="26" spans="1:8" x14ac:dyDescent="0.25">
      <c r="A26" s="81"/>
      <c r="B26" s="84"/>
      <c r="C26" s="84"/>
      <c r="D26" s="84"/>
      <c r="E26" s="96"/>
      <c r="F26" s="108"/>
      <c r="G26" s="84"/>
    </row>
    <row r="28" spans="1:8" ht="15.75" x14ac:dyDescent="0.25">
      <c r="A28" s="110"/>
      <c r="B28" s="111" t="s">
        <v>61</v>
      </c>
      <c r="C28" s="111"/>
      <c r="D28" s="111" t="s">
        <v>100</v>
      </c>
      <c r="E28" s="112"/>
      <c r="F28" s="113">
        <f>F5+F10+F21+F25</f>
        <v>0</v>
      </c>
      <c r="G28" s="112"/>
      <c r="H28" s="114" t="s">
        <v>101</v>
      </c>
    </row>
    <row r="29" spans="1:8" ht="15.75" x14ac:dyDescent="0.25">
      <c r="A29" s="110"/>
      <c r="B29" s="115"/>
      <c r="C29" s="115"/>
      <c r="D29" s="115"/>
      <c r="E29" s="116"/>
      <c r="F29" s="117"/>
      <c r="G29" s="116"/>
    </row>
    <row r="30" spans="1:8" x14ac:dyDescent="0.25">
      <c r="A30" s="81"/>
      <c r="B30" s="84"/>
      <c r="C30" s="84"/>
      <c r="D30" s="84"/>
      <c r="E30" s="84"/>
      <c r="F30" s="84"/>
      <c r="G30" s="84"/>
    </row>
    <row r="31" spans="1:8" ht="15.75" x14ac:dyDescent="0.25">
      <c r="A31" s="86" t="s">
        <v>102</v>
      </c>
      <c r="B31" s="87" t="s">
        <v>103</v>
      </c>
      <c r="C31" s="84" t="s">
        <v>104</v>
      </c>
      <c r="D31" s="84" t="s">
        <v>105</v>
      </c>
      <c r="E31" s="88">
        <f>0.05*F5</f>
        <v>0</v>
      </c>
      <c r="F31" s="84"/>
      <c r="G31" s="84"/>
      <c r="H31" s="85" t="s">
        <v>106</v>
      </c>
    </row>
    <row r="32" spans="1:8" ht="15.75" x14ac:dyDescent="0.25">
      <c r="A32" s="86" t="s">
        <v>107</v>
      </c>
      <c r="B32" s="87" t="s">
        <v>108</v>
      </c>
      <c r="C32" s="84" t="s">
        <v>104</v>
      </c>
      <c r="D32" s="84" t="s">
        <v>105</v>
      </c>
      <c r="E32" s="88">
        <f>0.05*F5</f>
        <v>0</v>
      </c>
      <c r="F32" s="84"/>
      <c r="G32" s="84"/>
      <c r="H32" s="85" t="s">
        <v>109</v>
      </c>
    </row>
    <row r="33" spans="1:8" ht="15.75" x14ac:dyDescent="0.25">
      <c r="A33" s="81"/>
      <c r="B33" s="87" t="s">
        <v>110</v>
      </c>
      <c r="C33" s="84" t="s">
        <v>111</v>
      </c>
      <c r="D33" s="118" t="s">
        <v>112</v>
      </c>
      <c r="E33" s="90">
        <f>385/12</f>
        <v>32.083333333333336</v>
      </c>
      <c r="F33" s="84"/>
      <c r="G33" s="84"/>
      <c r="H33" s="85" t="s">
        <v>113</v>
      </c>
    </row>
    <row r="34" spans="1:8" ht="15.75" x14ac:dyDescent="0.25">
      <c r="A34" s="81"/>
      <c r="B34" s="87"/>
      <c r="C34" s="84"/>
      <c r="D34" s="118"/>
      <c r="E34" s="90"/>
      <c r="F34" s="84"/>
      <c r="G34" s="84"/>
    </row>
    <row r="36" spans="1:8" ht="15.75" x14ac:dyDescent="0.25">
      <c r="A36" s="81"/>
      <c r="B36" s="87"/>
      <c r="C36" s="84"/>
      <c r="D36" s="118"/>
      <c r="E36" s="90"/>
      <c r="F36" s="84"/>
      <c r="G36" s="84"/>
    </row>
    <row r="37" spans="1:8" ht="15.75" x14ac:dyDescent="0.25">
      <c r="A37" s="86" t="s">
        <v>114</v>
      </c>
      <c r="B37" s="87" t="s">
        <v>115</v>
      </c>
      <c r="C37" s="84" t="s">
        <v>116</v>
      </c>
      <c r="D37" s="84" t="s">
        <v>117</v>
      </c>
      <c r="E37" s="88">
        <v>0</v>
      </c>
      <c r="F37" s="84"/>
      <c r="G37" s="84"/>
      <c r="H37" s="85" t="s">
        <v>118</v>
      </c>
    </row>
    <row r="38" spans="1:8" ht="15.75" x14ac:dyDescent="0.25">
      <c r="A38" s="81"/>
      <c r="B38" s="87" t="s">
        <v>119</v>
      </c>
      <c r="C38" s="84" t="s">
        <v>120</v>
      </c>
      <c r="D38" s="84" t="s">
        <v>117</v>
      </c>
      <c r="E38" s="88">
        <v>0</v>
      </c>
      <c r="F38" s="84"/>
      <c r="G38" s="84"/>
      <c r="H38" s="85" t="s">
        <v>118</v>
      </c>
    </row>
    <row r="39" spans="1:8" ht="15.75" x14ac:dyDescent="0.25">
      <c r="A39" s="81"/>
      <c r="B39" s="87" t="s">
        <v>121</v>
      </c>
      <c r="C39" s="84" t="s">
        <v>122</v>
      </c>
      <c r="D39" s="84" t="s">
        <v>117</v>
      </c>
      <c r="E39" s="88">
        <v>0</v>
      </c>
      <c r="F39" s="84"/>
      <c r="G39" s="84"/>
      <c r="H39" s="85" t="s">
        <v>118</v>
      </c>
    </row>
    <row r="40" spans="1:8" ht="15.75" x14ac:dyDescent="0.25">
      <c r="A40" s="81"/>
      <c r="B40" s="87" t="s">
        <v>123</v>
      </c>
      <c r="C40" s="84" t="s">
        <v>124</v>
      </c>
      <c r="D40" s="118" t="s">
        <v>125</v>
      </c>
      <c r="E40" s="88">
        <v>0</v>
      </c>
      <c r="F40" s="90"/>
      <c r="G40" s="84"/>
      <c r="H40" s="85" t="s">
        <v>126</v>
      </c>
    </row>
    <row r="41" spans="1:8" ht="15.75" x14ac:dyDescent="0.25">
      <c r="A41" s="81"/>
      <c r="B41" s="87" t="s">
        <v>123</v>
      </c>
      <c r="C41" s="84" t="s">
        <v>127</v>
      </c>
      <c r="D41" s="119">
        <v>0</v>
      </c>
      <c r="E41" s="88">
        <v>0</v>
      </c>
      <c r="F41" s="90"/>
      <c r="G41" s="84"/>
      <c r="H41" s="85" t="s">
        <v>128</v>
      </c>
    </row>
    <row r="42" spans="1:8" ht="15.75" x14ac:dyDescent="0.25">
      <c r="A42" s="81"/>
      <c r="B42" s="87" t="s">
        <v>129</v>
      </c>
      <c r="C42" s="84" t="s">
        <v>130</v>
      </c>
      <c r="D42" s="84"/>
      <c r="E42" s="88">
        <v>0</v>
      </c>
      <c r="F42" s="90"/>
      <c r="G42" s="84"/>
      <c r="H42" s="85" t="s">
        <v>131</v>
      </c>
    </row>
    <row r="43" spans="1:8" ht="15.75" x14ac:dyDescent="0.25">
      <c r="A43" s="81"/>
      <c r="B43" s="87" t="s">
        <v>132</v>
      </c>
      <c r="C43" s="84" t="s">
        <v>133</v>
      </c>
      <c r="D43" s="84"/>
      <c r="E43" s="88">
        <v>0</v>
      </c>
      <c r="F43" s="90"/>
      <c r="G43" s="84"/>
      <c r="H43" s="85" t="s">
        <v>134</v>
      </c>
    </row>
    <row r="44" spans="1:8" ht="15.75" x14ac:dyDescent="0.25">
      <c r="A44" s="81"/>
      <c r="B44" s="87" t="s">
        <v>135</v>
      </c>
      <c r="C44" s="84" t="s">
        <v>136</v>
      </c>
      <c r="D44" s="84"/>
      <c r="E44" s="88">
        <v>0</v>
      </c>
      <c r="F44" s="90"/>
      <c r="G44" s="84"/>
      <c r="H44" s="85" t="s">
        <v>137</v>
      </c>
    </row>
    <row r="45" spans="1:8" ht="15.75" x14ac:dyDescent="0.25">
      <c r="A45" s="81"/>
      <c r="B45" s="87" t="s">
        <v>138</v>
      </c>
      <c r="C45" s="84" t="s">
        <v>139</v>
      </c>
      <c r="D45" s="84"/>
      <c r="E45" s="88">
        <v>0</v>
      </c>
      <c r="F45" s="90"/>
      <c r="G45" s="84"/>
      <c r="H45" s="85" t="s">
        <v>140</v>
      </c>
    </row>
    <row r="46" spans="1:8" ht="15.75" x14ac:dyDescent="0.25">
      <c r="A46" s="81"/>
      <c r="B46" s="87" t="s">
        <v>141</v>
      </c>
      <c r="C46" s="84" t="s">
        <v>142</v>
      </c>
      <c r="D46" s="84"/>
      <c r="E46" s="120">
        <v>0</v>
      </c>
      <c r="F46" s="90"/>
      <c r="G46" s="84"/>
      <c r="H46" s="85" t="s">
        <v>118</v>
      </c>
    </row>
    <row r="47" spans="1:8" x14ac:dyDescent="0.25">
      <c r="A47" s="81"/>
      <c r="B47" s="84"/>
      <c r="C47" s="84"/>
      <c r="D47" s="84"/>
      <c r="E47" s="90"/>
      <c r="F47" s="90">
        <f>(SUM(E31:E33))+(SUM(E37:E46))</f>
        <v>32.083333333333336</v>
      </c>
      <c r="G47" s="84" t="s">
        <v>73</v>
      </c>
    </row>
    <row r="48" spans="1:8" x14ac:dyDescent="0.25">
      <c r="A48" s="81"/>
      <c r="B48" s="84"/>
      <c r="C48" s="84"/>
      <c r="D48" s="84"/>
      <c r="E48" s="90"/>
      <c r="F48" s="90"/>
      <c r="G48" s="84"/>
    </row>
    <row r="50" spans="2:8" ht="15.75" x14ac:dyDescent="0.25">
      <c r="B50" s="111" t="s">
        <v>61</v>
      </c>
      <c r="C50" s="111" t="s">
        <v>143</v>
      </c>
      <c r="D50" s="121"/>
      <c r="E50" s="122"/>
      <c r="F50" s="113">
        <f>F28+F47</f>
        <v>32.083333333333336</v>
      </c>
      <c r="G50" s="122"/>
      <c r="H50" s="114" t="s">
        <v>144</v>
      </c>
    </row>
  </sheetData>
  <mergeCells count="1">
    <mergeCell ref="B2:G2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E2" sqref="E2"/>
    </sheetView>
  </sheetViews>
  <sheetFormatPr defaultColWidth="9.140625" defaultRowHeight="15" x14ac:dyDescent="0.25"/>
  <cols>
    <col min="1" max="1" width="67.5703125" style="83" bestFit="1" customWidth="1"/>
    <col min="2" max="2" width="16.140625" style="126" bestFit="1" customWidth="1"/>
    <col min="3" max="3" width="12.7109375" style="129" customWidth="1"/>
    <col min="4" max="16384" width="9.140625" style="83"/>
  </cols>
  <sheetData>
    <row r="2" spans="1:3" x14ac:dyDescent="0.25">
      <c r="A2" s="123" t="s">
        <v>145</v>
      </c>
      <c r="B2" s="124" t="s">
        <v>146</v>
      </c>
      <c r="C2" s="130" t="s">
        <v>173</v>
      </c>
    </row>
    <row r="3" spans="1:3" x14ac:dyDescent="0.25">
      <c r="A3" s="83" t="s">
        <v>147</v>
      </c>
      <c r="B3" s="125">
        <v>1403.98</v>
      </c>
      <c r="C3" s="131">
        <v>1409.31</v>
      </c>
    </row>
    <row r="4" spans="1:3" x14ac:dyDescent="0.25">
      <c r="A4" s="83" t="s">
        <v>148</v>
      </c>
      <c r="B4" s="132">
        <v>982.79</v>
      </c>
      <c r="C4" s="131">
        <v>986.52</v>
      </c>
    </row>
    <row r="5" spans="1:3" x14ac:dyDescent="0.25">
      <c r="B5" s="132"/>
      <c r="C5" s="131"/>
    </row>
    <row r="6" spans="1:3" x14ac:dyDescent="0.25">
      <c r="A6" s="123" t="s">
        <v>149</v>
      </c>
      <c r="B6" s="132"/>
      <c r="C6" s="131"/>
    </row>
    <row r="7" spans="1:3" x14ac:dyDescent="0.25">
      <c r="A7" s="83" t="s">
        <v>150</v>
      </c>
      <c r="B7" s="132">
        <v>485.2</v>
      </c>
      <c r="C7" s="131">
        <v>487.04</v>
      </c>
    </row>
    <row r="8" spans="1:3" x14ac:dyDescent="0.25">
      <c r="A8" s="83" t="s">
        <v>151</v>
      </c>
      <c r="B8" s="132">
        <v>766</v>
      </c>
      <c r="C8" s="131">
        <v>768.9</v>
      </c>
    </row>
    <row r="9" spans="1:3" x14ac:dyDescent="0.25">
      <c r="A9" s="83" t="s">
        <v>152</v>
      </c>
      <c r="B9" s="132">
        <v>944.59</v>
      </c>
      <c r="C9" s="131">
        <v>948.18</v>
      </c>
    </row>
    <row r="10" spans="1:3" x14ac:dyDescent="0.25">
      <c r="A10" s="83" t="s">
        <v>153</v>
      </c>
      <c r="B10" s="132">
        <v>1225.3900000000001</v>
      </c>
      <c r="C10" s="131">
        <v>1230.04</v>
      </c>
    </row>
    <row r="11" spans="1:3" x14ac:dyDescent="0.25">
      <c r="A11" s="83" t="s">
        <v>148</v>
      </c>
      <c r="B11" s="132">
        <v>242.6</v>
      </c>
      <c r="C11" s="131">
        <v>243.52</v>
      </c>
    </row>
    <row r="12" spans="1:3" x14ac:dyDescent="0.25">
      <c r="B12" s="132"/>
      <c r="C12" s="131"/>
    </row>
    <row r="13" spans="1:3" x14ac:dyDescent="0.25">
      <c r="A13" s="123" t="s">
        <v>154</v>
      </c>
      <c r="B13" s="132"/>
      <c r="C13" s="131"/>
    </row>
    <row r="14" spans="1:3" x14ac:dyDescent="0.25">
      <c r="A14" s="83" t="s">
        <v>155</v>
      </c>
      <c r="B14" s="132">
        <v>178.05</v>
      </c>
      <c r="C14" s="131">
        <v>190.6</v>
      </c>
    </row>
    <row r="15" spans="1:3" x14ac:dyDescent="0.25">
      <c r="A15" s="83" t="s">
        <v>156</v>
      </c>
      <c r="B15" s="132">
        <v>342.54</v>
      </c>
      <c r="C15" s="131">
        <v>353.9</v>
      </c>
    </row>
    <row r="16" spans="1:3" x14ac:dyDescent="0.25">
      <c r="A16" s="83" t="s">
        <v>157</v>
      </c>
      <c r="B16" s="132">
        <v>292.94</v>
      </c>
      <c r="C16" s="131">
        <v>306.64</v>
      </c>
    </row>
    <row r="17" spans="1:3" x14ac:dyDescent="0.25">
      <c r="A17" s="83" t="s">
        <v>158</v>
      </c>
      <c r="B17" s="132">
        <v>342.54</v>
      </c>
      <c r="C17" s="131">
        <v>353.9</v>
      </c>
    </row>
    <row r="18" spans="1:3" x14ac:dyDescent="0.25">
      <c r="A18" s="83" t="s">
        <v>159</v>
      </c>
      <c r="B18" s="132">
        <v>320.3</v>
      </c>
      <c r="C18" s="131">
        <v>334.27</v>
      </c>
    </row>
    <row r="19" spans="1:3" x14ac:dyDescent="0.25">
      <c r="A19" s="83" t="s">
        <v>160</v>
      </c>
      <c r="B19" s="132">
        <v>353.06</v>
      </c>
      <c r="C19" s="131">
        <v>364.52</v>
      </c>
    </row>
    <row r="21" spans="1:3" x14ac:dyDescent="0.25">
      <c r="A21" s="83" t="s">
        <v>161</v>
      </c>
    </row>
    <row r="22" spans="1:3" x14ac:dyDescent="0.25">
      <c r="A22" s="83" t="s">
        <v>162</v>
      </c>
    </row>
    <row r="23" spans="1:3" x14ac:dyDescent="0.25">
      <c r="A23" s="83" t="s">
        <v>163</v>
      </c>
    </row>
    <row r="25" spans="1:3" x14ac:dyDescent="0.25">
      <c r="A25" s="123" t="s">
        <v>164</v>
      </c>
    </row>
    <row r="26" spans="1:3" x14ac:dyDescent="0.25">
      <c r="A26" s="83" t="s">
        <v>165</v>
      </c>
      <c r="B26" s="125">
        <v>39</v>
      </c>
      <c r="C26" s="129">
        <v>39</v>
      </c>
    </row>
    <row r="27" spans="1:3" x14ac:dyDescent="0.25">
      <c r="A27" s="83" t="s">
        <v>166</v>
      </c>
      <c r="B27" s="125">
        <v>85</v>
      </c>
      <c r="C27" s="129">
        <v>85</v>
      </c>
    </row>
    <row r="28" spans="1:3" x14ac:dyDescent="0.25">
      <c r="A28" s="83" t="s">
        <v>167</v>
      </c>
      <c r="B28" s="125">
        <v>134.38</v>
      </c>
      <c r="C28" s="129">
        <v>134.38</v>
      </c>
    </row>
    <row r="30" spans="1:3" x14ac:dyDescent="0.25">
      <c r="A30" s="123" t="s">
        <v>168</v>
      </c>
    </row>
    <row r="31" spans="1:3" x14ac:dyDescent="0.25">
      <c r="A31" s="83" t="s">
        <v>169</v>
      </c>
      <c r="B31" s="127">
        <v>204.43</v>
      </c>
      <c r="C31" s="129">
        <v>206.48</v>
      </c>
    </row>
  </sheetData>
  <sheetProtection sheet="1" objects="1" scenarios="1"/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Maandoverzicht</vt:lpstr>
      <vt:lpstr>Nibud_Normen_2017</vt:lpstr>
      <vt:lpstr>BVV_Berekening</vt:lpstr>
      <vt:lpstr>BVV_Normbedragen_2017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Mars</dc:creator>
  <cp:lastModifiedBy>Meryem Savas</cp:lastModifiedBy>
  <cp:revision>11</cp:revision>
  <cp:lastPrinted>2017-04-19T10:11:13Z</cp:lastPrinted>
  <dcterms:created xsi:type="dcterms:W3CDTF">2014-02-08T10:39:41Z</dcterms:created>
  <dcterms:modified xsi:type="dcterms:W3CDTF">2018-03-27T12:30:03Z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